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learnedu-my.sharepoint.com/personal/urieth_attard_ilearn_edu_mt/Documents/Desktop/"/>
    </mc:Choice>
  </mc:AlternateContent>
  <xr:revisionPtr revIDLastSave="0" documentId="8_{975A8170-0C5D-440F-9183-C590EFAB61FC}" xr6:coauthVersionLast="47" xr6:coauthVersionMax="47" xr10:uidLastSave="{00000000-0000-0000-0000-000000000000}"/>
  <bookViews>
    <workbookView xWindow="-110" yWindow="-110" windowWidth="19420" windowHeight="10420" tabRatio="772" firstSheet="6" activeTab="6" xr2:uid="{00000000-000D-0000-FFFF-FFFF00000000}"/>
  </bookViews>
  <sheets>
    <sheet name="Listening" sheetId="3" r:id="rId1"/>
    <sheet name="Reading" sheetId="2" r:id="rId2"/>
    <sheet name="Speaking" sheetId="4" r:id="rId3"/>
    <sheet name="Writing" sheetId="1" r:id="rId4"/>
    <sheet name="Literature" sheetId="9" r:id="rId5"/>
    <sheet name="HY Continuous Assessment Mark" sheetId="5" r:id="rId6"/>
    <sheet name="Ann Continuous Assessment Mark" sheetId="6" r:id="rId7"/>
    <sheet name="Skejjel" sheetId="8" state="hidden" r:id="rId8"/>
  </sheets>
  <definedNames>
    <definedName name="Benedittu">San_Benedittu[San Benedittu]</definedName>
    <definedName name="Għawdex">Table5[Għawdex]</definedName>
    <definedName name="Ġorġ">Table6[San Ġorġ Preca]</definedName>
    <definedName name="Injazju">Sant_Injazju[Sant Injazju]</definedName>
    <definedName name="Klara">Santa_Klara[[Santa Klara ]]</definedName>
    <definedName name="Kulleġġi">Table2[Lista Kulleġġi]</definedName>
    <definedName name="Margerita">Santa_Margerita[Santa Margerita]</definedName>
    <definedName name="Marija">Table3[Marija Reġina]</definedName>
    <definedName name="Marija_Reġina">Table3[Marija Reġina]</definedName>
    <definedName name="Nikola">Table4[San Nikola]</definedName>
    <definedName name="_xlnm.Print_Area" localSheetId="6">'Ann Continuous Assessment Mark'!$A$1:$H$37</definedName>
    <definedName name="_xlnm.Print_Area" localSheetId="5">'HY Continuous Assessment Mark'!$A$1:$H$38</definedName>
    <definedName name="_xlnm.Print_Area" localSheetId="0">Listening!$A$1:$K$36</definedName>
    <definedName name="_xlnm.Print_Area" localSheetId="4">Literature!$A$1:$K$36</definedName>
    <definedName name="_xlnm.Print_Area" localSheetId="2">Speaking!$A$1:$K$36</definedName>
    <definedName name="_xlnm.Print_Area" localSheetId="3">Writing!$A$1:$N$36</definedName>
    <definedName name="San_Ġorġ_Preca">Table6[San Ġorġ Preca]</definedName>
    <definedName name="San_Nikola">Table4[San Nikola]</definedName>
    <definedName name="San_Tumas_Moore">Table12[[San Tumas Moore ]]</definedName>
    <definedName name="Santa_Tereża">Table7[Santa Tereża]</definedName>
    <definedName name="Tereża">Table6[San Ġorġ Preca]</definedName>
    <definedName name="Tumas">Table12[[San Tumas Moore ]]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9" l="1"/>
  <c r="D36" i="1"/>
  <c r="E36" i="1"/>
  <c r="F36" i="1"/>
  <c r="G36" i="1"/>
  <c r="H36" i="1"/>
  <c r="I7" i="1"/>
  <c r="J7" i="1"/>
  <c r="K7" i="1"/>
  <c r="L7" i="1"/>
  <c r="M7" i="1"/>
  <c r="I8" i="1"/>
  <c r="J8" i="1"/>
  <c r="K8" i="1"/>
  <c r="L8" i="1"/>
  <c r="M8" i="1"/>
  <c r="I9" i="1"/>
  <c r="J9" i="1"/>
  <c r="K9" i="1"/>
  <c r="L9" i="1"/>
  <c r="M9" i="1"/>
  <c r="I10" i="1"/>
  <c r="J10" i="1"/>
  <c r="K10" i="1"/>
  <c r="L10" i="1"/>
  <c r="M10" i="1"/>
  <c r="I11" i="1"/>
  <c r="J11" i="1"/>
  <c r="K11" i="1"/>
  <c r="L11" i="1"/>
  <c r="M11" i="1"/>
  <c r="I12" i="1"/>
  <c r="J12" i="1"/>
  <c r="K12" i="1"/>
  <c r="L12" i="1"/>
  <c r="M12" i="1"/>
  <c r="I13" i="1"/>
  <c r="J13" i="1"/>
  <c r="K13" i="1"/>
  <c r="L13" i="1"/>
  <c r="M13" i="1"/>
  <c r="I14" i="1"/>
  <c r="J14" i="1"/>
  <c r="K14" i="1"/>
  <c r="L14" i="1"/>
  <c r="M14" i="1"/>
  <c r="I15" i="1"/>
  <c r="J15" i="1"/>
  <c r="K15" i="1"/>
  <c r="L15" i="1"/>
  <c r="M15" i="1"/>
  <c r="I16" i="1"/>
  <c r="J16" i="1"/>
  <c r="K16" i="1"/>
  <c r="L16" i="1"/>
  <c r="M16" i="1"/>
  <c r="I17" i="1"/>
  <c r="J17" i="1"/>
  <c r="K17" i="1"/>
  <c r="L17" i="1"/>
  <c r="M17" i="1"/>
  <c r="I18" i="1"/>
  <c r="J18" i="1"/>
  <c r="K18" i="1"/>
  <c r="L18" i="1"/>
  <c r="M18" i="1"/>
  <c r="I19" i="1"/>
  <c r="J19" i="1"/>
  <c r="K19" i="1"/>
  <c r="L19" i="1"/>
  <c r="M19" i="1"/>
  <c r="I20" i="1"/>
  <c r="J20" i="1"/>
  <c r="K20" i="1"/>
  <c r="L20" i="1"/>
  <c r="M20" i="1"/>
  <c r="I21" i="1"/>
  <c r="J21" i="1"/>
  <c r="K21" i="1"/>
  <c r="L21" i="1"/>
  <c r="M21" i="1"/>
  <c r="I22" i="1"/>
  <c r="J22" i="1"/>
  <c r="K22" i="1"/>
  <c r="L22" i="1"/>
  <c r="M22" i="1"/>
  <c r="I23" i="1"/>
  <c r="J23" i="1"/>
  <c r="K23" i="1"/>
  <c r="L23" i="1"/>
  <c r="M23" i="1"/>
  <c r="I24" i="1"/>
  <c r="J24" i="1"/>
  <c r="K24" i="1"/>
  <c r="L24" i="1"/>
  <c r="M24" i="1"/>
  <c r="I25" i="1"/>
  <c r="J25" i="1"/>
  <c r="K25" i="1"/>
  <c r="L25" i="1"/>
  <c r="M25" i="1"/>
  <c r="I26" i="1"/>
  <c r="J26" i="1"/>
  <c r="K26" i="1"/>
  <c r="L26" i="1"/>
  <c r="M26" i="1"/>
  <c r="I27" i="1"/>
  <c r="J27" i="1"/>
  <c r="K27" i="1"/>
  <c r="L27" i="1"/>
  <c r="M27" i="1"/>
  <c r="I28" i="1"/>
  <c r="J28" i="1"/>
  <c r="K28" i="1"/>
  <c r="L28" i="1"/>
  <c r="M28" i="1"/>
  <c r="I29" i="1"/>
  <c r="J29" i="1"/>
  <c r="K29" i="1"/>
  <c r="L29" i="1"/>
  <c r="M29" i="1"/>
  <c r="I30" i="1"/>
  <c r="J30" i="1"/>
  <c r="K30" i="1"/>
  <c r="L30" i="1"/>
  <c r="M30" i="1"/>
  <c r="I31" i="1"/>
  <c r="J31" i="1"/>
  <c r="K31" i="1"/>
  <c r="L31" i="1"/>
  <c r="M31" i="1"/>
  <c r="I32" i="1"/>
  <c r="J32" i="1"/>
  <c r="K32" i="1"/>
  <c r="L32" i="1"/>
  <c r="M32" i="1"/>
  <c r="I33" i="1"/>
  <c r="J33" i="1"/>
  <c r="K33" i="1"/>
  <c r="L33" i="1"/>
  <c r="M33" i="1"/>
  <c r="I34" i="1"/>
  <c r="J34" i="1"/>
  <c r="K34" i="1"/>
  <c r="L34" i="1"/>
  <c r="M34" i="1"/>
  <c r="I35" i="1"/>
  <c r="J35" i="1"/>
  <c r="K35" i="1"/>
  <c r="L35" i="1"/>
  <c r="M35" i="1"/>
  <c r="J6" i="1"/>
  <c r="I6" i="1"/>
  <c r="F7" i="4"/>
  <c r="G7" i="4"/>
  <c r="H7" i="4"/>
  <c r="I7" i="4"/>
  <c r="J7" i="4"/>
  <c r="F8" i="4"/>
  <c r="G8" i="4"/>
  <c r="H8" i="4"/>
  <c r="I8" i="4"/>
  <c r="J8" i="4"/>
  <c r="F9" i="4"/>
  <c r="G9" i="4"/>
  <c r="H9" i="4"/>
  <c r="I9" i="4"/>
  <c r="J9" i="4"/>
  <c r="F10" i="4"/>
  <c r="G10" i="4"/>
  <c r="H10" i="4"/>
  <c r="I10" i="4"/>
  <c r="J10" i="4"/>
  <c r="F11" i="4"/>
  <c r="G11" i="4"/>
  <c r="H11" i="4"/>
  <c r="I11" i="4"/>
  <c r="J11" i="4"/>
  <c r="F12" i="4"/>
  <c r="G12" i="4"/>
  <c r="H12" i="4"/>
  <c r="I12" i="4"/>
  <c r="J12" i="4"/>
  <c r="F13" i="4"/>
  <c r="G13" i="4"/>
  <c r="H13" i="4"/>
  <c r="I13" i="4"/>
  <c r="J13" i="4"/>
  <c r="F14" i="4"/>
  <c r="G14" i="4"/>
  <c r="H14" i="4"/>
  <c r="I14" i="4"/>
  <c r="J14" i="4"/>
  <c r="F15" i="4"/>
  <c r="G15" i="4"/>
  <c r="H15" i="4"/>
  <c r="I15" i="4"/>
  <c r="J15" i="4"/>
  <c r="F16" i="4"/>
  <c r="G16" i="4"/>
  <c r="H16" i="4"/>
  <c r="I16" i="4"/>
  <c r="J16" i="4"/>
  <c r="F17" i="4"/>
  <c r="G17" i="4"/>
  <c r="H17" i="4"/>
  <c r="I17" i="4"/>
  <c r="J17" i="4"/>
  <c r="F18" i="4"/>
  <c r="G18" i="4"/>
  <c r="H18" i="4"/>
  <c r="I18" i="4"/>
  <c r="J18" i="4"/>
  <c r="F19" i="4"/>
  <c r="G19" i="4"/>
  <c r="H19" i="4"/>
  <c r="I19" i="4"/>
  <c r="J19" i="4"/>
  <c r="F20" i="4"/>
  <c r="G20" i="4"/>
  <c r="H20" i="4"/>
  <c r="I20" i="4"/>
  <c r="J20" i="4"/>
  <c r="F21" i="4"/>
  <c r="G21" i="4"/>
  <c r="H21" i="4"/>
  <c r="I21" i="4"/>
  <c r="J21" i="4"/>
  <c r="F22" i="4"/>
  <c r="G22" i="4"/>
  <c r="H22" i="4"/>
  <c r="I22" i="4"/>
  <c r="J22" i="4"/>
  <c r="F23" i="4"/>
  <c r="G23" i="4"/>
  <c r="H23" i="4"/>
  <c r="I23" i="4"/>
  <c r="J23" i="4"/>
  <c r="F24" i="4"/>
  <c r="G24" i="4"/>
  <c r="H24" i="4"/>
  <c r="I24" i="4"/>
  <c r="J24" i="4"/>
  <c r="F25" i="4"/>
  <c r="G25" i="4"/>
  <c r="H25" i="4"/>
  <c r="I25" i="4"/>
  <c r="J25" i="4"/>
  <c r="F26" i="4"/>
  <c r="G26" i="4"/>
  <c r="H26" i="4"/>
  <c r="I26" i="4"/>
  <c r="J26" i="4"/>
  <c r="F27" i="4"/>
  <c r="G27" i="4"/>
  <c r="H27" i="4"/>
  <c r="I27" i="4"/>
  <c r="J27" i="4"/>
  <c r="F28" i="4"/>
  <c r="G28" i="4"/>
  <c r="H28" i="4"/>
  <c r="I28" i="4"/>
  <c r="J28" i="4"/>
  <c r="F29" i="4"/>
  <c r="G29" i="4"/>
  <c r="H29" i="4"/>
  <c r="I29" i="4"/>
  <c r="J29" i="4"/>
  <c r="F30" i="4"/>
  <c r="G30" i="4"/>
  <c r="H30" i="4"/>
  <c r="I30" i="4"/>
  <c r="J30" i="4"/>
  <c r="F31" i="4"/>
  <c r="G31" i="4"/>
  <c r="H31" i="4"/>
  <c r="I31" i="4"/>
  <c r="J31" i="4"/>
  <c r="F32" i="4"/>
  <c r="G32" i="4"/>
  <c r="H32" i="4"/>
  <c r="I32" i="4"/>
  <c r="J32" i="4"/>
  <c r="F33" i="4"/>
  <c r="G33" i="4"/>
  <c r="H33" i="4"/>
  <c r="I33" i="4"/>
  <c r="J33" i="4"/>
  <c r="F34" i="4"/>
  <c r="G34" i="4"/>
  <c r="H34" i="4"/>
  <c r="I34" i="4"/>
  <c r="J34" i="4"/>
  <c r="F35" i="4"/>
  <c r="G35" i="4"/>
  <c r="H35" i="4"/>
  <c r="I35" i="4"/>
  <c r="J35" i="4"/>
  <c r="G6" i="4"/>
  <c r="F6" i="4"/>
  <c r="H6" i="4" s="1"/>
  <c r="D36" i="4"/>
  <c r="K6" i="1" l="1"/>
  <c r="G2" i="1"/>
  <c r="L2" i="1"/>
  <c r="B2" i="6" l="1"/>
  <c r="B2" i="5"/>
  <c r="C2" i="9"/>
  <c r="C2" i="1"/>
  <c r="C2" i="4"/>
  <c r="B35" i="9" l="1"/>
  <c r="B34" i="9"/>
  <c r="B33" i="9"/>
  <c r="B32" i="9"/>
  <c r="B31" i="9"/>
  <c r="B30" i="9"/>
  <c r="B29" i="9"/>
  <c r="B28" i="9"/>
  <c r="B27" i="9"/>
  <c r="B26" i="9"/>
  <c r="B25" i="9"/>
  <c r="B24" i="9"/>
  <c r="B23" i="9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J2" i="9"/>
  <c r="F2" i="9"/>
  <c r="I12" i="3" l="1"/>
  <c r="J12" i="3"/>
  <c r="I13" i="3"/>
  <c r="J13" i="3"/>
  <c r="I14" i="3"/>
  <c r="J14" i="3"/>
  <c r="I15" i="3"/>
  <c r="J15" i="3"/>
  <c r="I16" i="3"/>
  <c r="J16" i="3"/>
  <c r="I17" i="3"/>
  <c r="J17" i="3"/>
  <c r="I18" i="3"/>
  <c r="J18" i="3"/>
  <c r="I19" i="3"/>
  <c r="J19" i="3"/>
  <c r="I20" i="3"/>
  <c r="J20" i="3"/>
  <c r="I21" i="3"/>
  <c r="J21" i="3"/>
  <c r="I22" i="3"/>
  <c r="J22" i="3"/>
  <c r="I23" i="3"/>
  <c r="J23" i="3"/>
  <c r="I24" i="3"/>
  <c r="J24" i="3"/>
  <c r="I25" i="3"/>
  <c r="J25" i="3"/>
  <c r="I26" i="3"/>
  <c r="J26" i="3"/>
  <c r="I27" i="3"/>
  <c r="J27" i="3"/>
  <c r="I28" i="3"/>
  <c r="J28" i="3"/>
  <c r="I29" i="3"/>
  <c r="J29" i="3"/>
  <c r="I30" i="3"/>
  <c r="J30" i="3"/>
  <c r="I31" i="3"/>
  <c r="J31" i="3"/>
  <c r="I32" i="3"/>
  <c r="J32" i="3"/>
  <c r="I33" i="3"/>
  <c r="J33" i="3"/>
  <c r="I34" i="3"/>
  <c r="J34" i="3"/>
  <c r="I35" i="3"/>
  <c r="J35" i="3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I12" i="9"/>
  <c r="I13" i="9"/>
  <c r="I14" i="9"/>
  <c r="I15" i="9"/>
  <c r="I16" i="9"/>
  <c r="I17" i="9"/>
  <c r="I18" i="9"/>
  <c r="I19" i="9"/>
  <c r="G17" i="5" s="1"/>
  <c r="I20" i="9"/>
  <c r="I21" i="9"/>
  <c r="I22" i="9"/>
  <c r="I23" i="9"/>
  <c r="I24" i="9"/>
  <c r="I25" i="9"/>
  <c r="I26" i="9"/>
  <c r="I27" i="9"/>
  <c r="G25" i="5" s="1"/>
  <c r="I28" i="9"/>
  <c r="I29" i="9"/>
  <c r="I30" i="9"/>
  <c r="I31" i="9"/>
  <c r="I32" i="9"/>
  <c r="I33" i="9"/>
  <c r="I34" i="9"/>
  <c r="I35" i="9"/>
  <c r="G10" i="5"/>
  <c r="G11" i="5"/>
  <c r="G12" i="5"/>
  <c r="G13" i="5"/>
  <c r="G14" i="5"/>
  <c r="G15" i="5"/>
  <c r="G16" i="5"/>
  <c r="G18" i="5"/>
  <c r="G19" i="5"/>
  <c r="G20" i="5"/>
  <c r="G21" i="5"/>
  <c r="G22" i="5"/>
  <c r="G23" i="5"/>
  <c r="G24" i="5"/>
  <c r="G26" i="5"/>
  <c r="G27" i="5"/>
  <c r="G28" i="5"/>
  <c r="G29" i="5"/>
  <c r="G30" i="5"/>
  <c r="G31" i="5"/>
  <c r="G32" i="5"/>
  <c r="G33" i="5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F7" i="2"/>
  <c r="F8" i="2"/>
  <c r="F9" i="2"/>
  <c r="F10" i="2"/>
  <c r="H10" i="2" s="1"/>
  <c r="F11" i="2"/>
  <c r="H11" i="2" s="1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G6" i="2"/>
  <c r="F6" i="2"/>
  <c r="E36" i="9"/>
  <c r="D36" i="9"/>
  <c r="C36" i="9"/>
  <c r="H35" i="9"/>
  <c r="G35" i="9"/>
  <c r="F35" i="9"/>
  <c r="A35" i="9"/>
  <c r="H34" i="9"/>
  <c r="G34" i="9"/>
  <c r="F34" i="9"/>
  <c r="A34" i="9"/>
  <c r="H33" i="9"/>
  <c r="G33" i="9"/>
  <c r="F33" i="9"/>
  <c r="A33" i="9"/>
  <c r="H32" i="9"/>
  <c r="G32" i="9"/>
  <c r="F32" i="9"/>
  <c r="A32" i="9"/>
  <c r="H31" i="9"/>
  <c r="G31" i="9"/>
  <c r="F31" i="9"/>
  <c r="A31" i="9"/>
  <c r="H30" i="9"/>
  <c r="G30" i="9"/>
  <c r="F30" i="9"/>
  <c r="A30" i="9"/>
  <c r="H29" i="9"/>
  <c r="G29" i="9"/>
  <c r="F29" i="9"/>
  <c r="A29" i="9"/>
  <c r="H28" i="9"/>
  <c r="G28" i="9"/>
  <c r="F28" i="9"/>
  <c r="A28" i="9"/>
  <c r="H27" i="9"/>
  <c r="G27" i="9"/>
  <c r="F27" i="9"/>
  <c r="A27" i="9"/>
  <c r="H26" i="9"/>
  <c r="G26" i="9"/>
  <c r="F26" i="9"/>
  <c r="A26" i="9"/>
  <c r="H25" i="9"/>
  <c r="G25" i="9"/>
  <c r="F25" i="9"/>
  <c r="A25" i="9"/>
  <c r="H24" i="9"/>
  <c r="G24" i="9"/>
  <c r="F24" i="9"/>
  <c r="A24" i="9"/>
  <c r="H23" i="9"/>
  <c r="G23" i="9"/>
  <c r="F23" i="9"/>
  <c r="A23" i="9"/>
  <c r="H22" i="9"/>
  <c r="G22" i="9"/>
  <c r="F22" i="9"/>
  <c r="A22" i="9"/>
  <c r="H21" i="9"/>
  <c r="G21" i="9"/>
  <c r="F21" i="9"/>
  <c r="A21" i="9"/>
  <c r="H20" i="9"/>
  <c r="G20" i="9"/>
  <c r="F20" i="9"/>
  <c r="A20" i="9"/>
  <c r="H19" i="9"/>
  <c r="G19" i="9"/>
  <c r="F19" i="9"/>
  <c r="A19" i="9"/>
  <c r="H18" i="9"/>
  <c r="G18" i="9"/>
  <c r="F18" i="9"/>
  <c r="A18" i="9"/>
  <c r="H17" i="9"/>
  <c r="G17" i="9"/>
  <c r="F17" i="9"/>
  <c r="A17" i="9"/>
  <c r="H16" i="9"/>
  <c r="G16" i="9"/>
  <c r="F16" i="9"/>
  <c r="A16" i="9"/>
  <c r="H15" i="9"/>
  <c r="G15" i="9"/>
  <c r="F15" i="9"/>
  <c r="A15" i="9"/>
  <c r="H14" i="9"/>
  <c r="G14" i="9"/>
  <c r="F14" i="9"/>
  <c r="A14" i="9"/>
  <c r="H13" i="9"/>
  <c r="G13" i="9"/>
  <c r="F13" i="9"/>
  <c r="A13" i="9"/>
  <c r="H12" i="9"/>
  <c r="G12" i="9"/>
  <c r="F12" i="9"/>
  <c r="A12" i="9"/>
  <c r="G11" i="9"/>
  <c r="F11" i="9"/>
  <c r="H11" i="9" s="1"/>
  <c r="A11" i="9"/>
  <c r="G10" i="9"/>
  <c r="F10" i="9"/>
  <c r="H10" i="9" s="1"/>
  <c r="A10" i="9"/>
  <c r="G9" i="9"/>
  <c r="F9" i="9"/>
  <c r="A9" i="9"/>
  <c r="G8" i="9"/>
  <c r="F8" i="9"/>
  <c r="A8" i="9"/>
  <c r="G7" i="9"/>
  <c r="F7" i="9"/>
  <c r="A7" i="9"/>
  <c r="G6" i="9"/>
  <c r="A6" i="9"/>
  <c r="B1" i="9"/>
  <c r="H6" i="9" l="1"/>
  <c r="H8" i="2"/>
  <c r="H9" i="9"/>
  <c r="H9" i="2"/>
  <c r="H7" i="2"/>
  <c r="H8" i="9"/>
  <c r="H7" i="9"/>
  <c r="H6" i="2"/>
  <c r="B7" i="1" l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6" i="1"/>
  <c r="J2" i="4" l="1"/>
  <c r="B5" i="6" l="1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4" i="6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4" i="5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6" i="4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6" i="2"/>
  <c r="D2" i="5" l="1"/>
  <c r="G2" i="6"/>
  <c r="G2" i="5"/>
  <c r="D2" i="6"/>
  <c r="G2" i="4"/>
  <c r="F2" i="2"/>
  <c r="I2" i="2"/>
  <c r="C2" i="2"/>
  <c r="C36" i="4" l="1"/>
  <c r="E36" i="4" l="1"/>
  <c r="F7" i="3" l="1"/>
  <c r="F8" i="3"/>
  <c r="F9" i="3"/>
  <c r="F10" i="3"/>
  <c r="H10" i="3" s="1"/>
  <c r="F11" i="3"/>
  <c r="F12" i="3"/>
  <c r="F13" i="3"/>
  <c r="F14" i="3"/>
  <c r="F15" i="3"/>
  <c r="F16" i="3"/>
  <c r="F17" i="3"/>
  <c r="F18" i="3"/>
  <c r="F19" i="3"/>
  <c r="F20" i="3"/>
  <c r="F21" i="3"/>
  <c r="H21" i="3" s="1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H11" i="3"/>
  <c r="H12" i="3"/>
  <c r="H13" i="3"/>
  <c r="H14" i="3"/>
  <c r="H16" i="3"/>
  <c r="H17" i="3"/>
  <c r="H18" i="3"/>
  <c r="H19" i="3"/>
  <c r="H20" i="3"/>
  <c r="H22" i="3"/>
  <c r="H23" i="3"/>
  <c r="H24" i="3"/>
  <c r="H25" i="3"/>
  <c r="H27" i="3"/>
  <c r="H28" i="3"/>
  <c r="H29" i="3"/>
  <c r="H30" i="3"/>
  <c r="H31" i="3"/>
  <c r="H32" i="3"/>
  <c r="H33" i="3"/>
  <c r="H34" i="3"/>
  <c r="H35" i="3"/>
  <c r="G6" i="3"/>
  <c r="F6" i="3"/>
  <c r="H6" i="3" l="1"/>
  <c r="H9" i="3"/>
  <c r="H15" i="3"/>
  <c r="H8" i="3"/>
  <c r="H26" i="3"/>
  <c r="H7" i="3"/>
  <c r="B1" i="5" l="1"/>
  <c r="B1" i="6" l="1"/>
  <c r="B1" i="4"/>
  <c r="B1" i="2"/>
  <c r="A5" i="6" l="1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6" i="4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6" i="3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6" i="2"/>
  <c r="D36" i="2" l="1"/>
  <c r="E36" i="2"/>
  <c r="C36" i="2"/>
  <c r="C36" i="1"/>
  <c r="D36" i="3"/>
  <c r="E36" i="3"/>
  <c r="C36" i="3"/>
  <c r="C10" i="6" l="1"/>
  <c r="C11" i="6"/>
  <c r="C12" i="6"/>
  <c r="C14" i="6"/>
  <c r="C15" i="6"/>
  <c r="C16" i="6"/>
  <c r="C17" i="6"/>
  <c r="C18" i="6"/>
  <c r="C20" i="6"/>
  <c r="C21" i="6"/>
  <c r="C22" i="6"/>
  <c r="C23" i="6"/>
  <c r="C25" i="6"/>
  <c r="C26" i="6"/>
  <c r="C27" i="6"/>
  <c r="C28" i="6"/>
  <c r="C29" i="6"/>
  <c r="C30" i="6"/>
  <c r="C31" i="6"/>
  <c r="C32" i="6"/>
  <c r="C33" i="6"/>
  <c r="C10" i="5" l="1"/>
  <c r="C11" i="5"/>
  <c r="C12" i="5"/>
  <c r="C14" i="5"/>
  <c r="C15" i="5"/>
  <c r="C16" i="5"/>
  <c r="C17" i="5"/>
  <c r="C18" i="5"/>
  <c r="C20" i="5"/>
  <c r="C21" i="5"/>
  <c r="C22" i="5"/>
  <c r="C23" i="5"/>
  <c r="C25" i="5"/>
  <c r="C26" i="5"/>
  <c r="C27" i="5"/>
  <c r="C28" i="5"/>
  <c r="C29" i="5"/>
  <c r="C30" i="5"/>
  <c r="C31" i="5"/>
  <c r="C32" i="5"/>
  <c r="C33" i="5"/>
  <c r="C24" i="6" l="1"/>
  <c r="C24" i="5" l="1"/>
  <c r="C19" i="6" l="1"/>
  <c r="C19" i="5" l="1"/>
  <c r="C13" i="6" l="1"/>
  <c r="C13" i="5" l="1"/>
  <c r="D10" i="5" l="1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10" i="6" l="1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J10" i="3" l="1"/>
  <c r="C8" i="6" s="1"/>
  <c r="J10" i="2" l="1"/>
  <c r="D8" i="6" s="1"/>
  <c r="J10" i="9" l="1"/>
  <c r="G8" i="6" l="1"/>
  <c r="J11" i="3" l="1"/>
  <c r="C9" i="6" s="1"/>
  <c r="J11" i="2" l="1"/>
  <c r="D9" i="6" l="1"/>
  <c r="J11" i="9" l="1"/>
  <c r="G9" i="6" l="1"/>
  <c r="I10" i="3" l="1"/>
  <c r="C8" i="5" s="1"/>
  <c r="I11" i="3"/>
  <c r="C9" i="5" s="1"/>
  <c r="I10" i="2" l="1"/>
  <c r="D8" i="5" s="1"/>
  <c r="I11" i="2"/>
  <c r="D9" i="5" s="1"/>
  <c r="I10" i="9" l="1"/>
  <c r="G8" i="5" s="1"/>
  <c r="I11" i="9"/>
  <c r="G9" i="5" s="1"/>
  <c r="E5" i="5" l="1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8" i="6" l="1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5" i="6" l="1"/>
  <c r="F8" i="5" l="1"/>
  <c r="H8" i="5" s="1"/>
  <c r="F9" i="5"/>
  <c r="H9" i="5" s="1"/>
  <c r="F10" i="5"/>
  <c r="H10" i="5" s="1"/>
  <c r="F11" i="5"/>
  <c r="H11" i="5" s="1"/>
  <c r="F12" i="5"/>
  <c r="H12" i="5" s="1"/>
  <c r="F13" i="5"/>
  <c r="H13" i="5" s="1"/>
  <c r="F14" i="5"/>
  <c r="H14" i="5" s="1"/>
  <c r="F15" i="5"/>
  <c r="H15" i="5" s="1"/>
  <c r="F16" i="5"/>
  <c r="H16" i="5" s="1"/>
  <c r="F17" i="5"/>
  <c r="H17" i="5" s="1"/>
  <c r="F18" i="5"/>
  <c r="H18" i="5" s="1"/>
  <c r="F19" i="5"/>
  <c r="H19" i="5" s="1"/>
  <c r="F20" i="5"/>
  <c r="H20" i="5" s="1"/>
  <c r="F21" i="5"/>
  <c r="H21" i="5" s="1"/>
  <c r="F22" i="5"/>
  <c r="H22" i="5" s="1"/>
  <c r="F23" i="5"/>
  <c r="H23" i="5" s="1"/>
  <c r="F24" i="5"/>
  <c r="H24" i="5" s="1"/>
  <c r="F25" i="5"/>
  <c r="H25" i="5" s="1"/>
  <c r="F26" i="5"/>
  <c r="H26" i="5" s="1"/>
  <c r="F27" i="5"/>
  <c r="H27" i="5" s="1"/>
  <c r="F28" i="5"/>
  <c r="H28" i="5" s="1"/>
  <c r="F29" i="5"/>
  <c r="H29" i="5" s="1"/>
  <c r="F30" i="5"/>
  <c r="H30" i="5" s="1"/>
  <c r="F31" i="5"/>
  <c r="H31" i="5" s="1"/>
  <c r="F32" i="5"/>
  <c r="H32" i="5" s="1"/>
  <c r="F33" i="5"/>
  <c r="H33" i="5" s="1"/>
  <c r="F8" i="6" l="1"/>
  <c r="H8" i="6" s="1"/>
  <c r="F9" i="6"/>
  <c r="H9" i="6" s="1"/>
  <c r="F10" i="6"/>
  <c r="H10" i="6" s="1"/>
  <c r="F11" i="6"/>
  <c r="H11" i="6" s="1"/>
  <c r="F12" i="6"/>
  <c r="H12" i="6" s="1"/>
  <c r="F13" i="6"/>
  <c r="H13" i="6" s="1"/>
  <c r="F14" i="6"/>
  <c r="H14" i="6" s="1"/>
  <c r="F15" i="6"/>
  <c r="H15" i="6" s="1"/>
  <c r="F16" i="6"/>
  <c r="H16" i="6" s="1"/>
  <c r="F17" i="6"/>
  <c r="H17" i="6" s="1"/>
  <c r="F18" i="6"/>
  <c r="H18" i="6" s="1"/>
  <c r="F19" i="6"/>
  <c r="H19" i="6" s="1"/>
  <c r="F20" i="6"/>
  <c r="H20" i="6" s="1"/>
  <c r="F21" i="6"/>
  <c r="H21" i="6" s="1"/>
  <c r="F22" i="6"/>
  <c r="H22" i="6" s="1"/>
  <c r="F23" i="6"/>
  <c r="H23" i="6" s="1"/>
  <c r="F24" i="6"/>
  <c r="H24" i="6" s="1"/>
  <c r="F25" i="6"/>
  <c r="H25" i="6" s="1"/>
  <c r="F26" i="6"/>
  <c r="H26" i="6" s="1"/>
  <c r="F27" i="6"/>
  <c r="H27" i="6" s="1"/>
  <c r="F28" i="6"/>
  <c r="H28" i="6" s="1"/>
  <c r="F29" i="6"/>
  <c r="H29" i="6" s="1"/>
  <c r="F30" i="6"/>
  <c r="H30" i="6" s="1"/>
  <c r="F31" i="6"/>
  <c r="H31" i="6" s="1"/>
  <c r="F32" i="6"/>
  <c r="H32" i="6" s="1"/>
  <c r="F33" i="6"/>
  <c r="H33" i="6" s="1"/>
  <c r="J7" i="2" l="1"/>
  <c r="D5" i="6" l="1"/>
  <c r="F5" i="6" l="1"/>
  <c r="J7" i="9" l="1"/>
  <c r="G5" i="6" s="1"/>
  <c r="J8" i="3" l="1"/>
  <c r="C6" i="6" s="1"/>
  <c r="J8" i="2" l="1"/>
  <c r="D6" i="6" l="1"/>
  <c r="E6" i="6" l="1"/>
  <c r="F6" i="6" l="1"/>
  <c r="J8" i="9" l="1"/>
  <c r="G6" i="6" l="1"/>
  <c r="H6" i="6" l="1"/>
  <c r="J9" i="3" l="1"/>
  <c r="C7" i="6" s="1"/>
  <c r="J9" i="2" l="1"/>
  <c r="D7" i="6" s="1"/>
  <c r="F7" i="6" l="1"/>
  <c r="J9" i="9" l="1"/>
  <c r="G7" i="6" s="1"/>
  <c r="I8" i="3" l="1"/>
  <c r="C6" i="5" s="1"/>
  <c r="I9" i="3"/>
  <c r="C7" i="5" s="1"/>
  <c r="I7" i="3"/>
  <c r="C5" i="5" s="1"/>
  <c r="J7" i="3" l="1"/>
  <c r="C5" i="6" l="1"/>
  <c r="H5" i="6" l="1"/>
  <c r="I7" i="2" l="1"/>
  <c r="D5" i="5" s="1"/>
  <c r="I8" i="2"/>
  <c r="D6" i="5" s="1"/>
  <c r="I9" i="2"/>
  <c r="D7" i="5" s="1"/>
  <c r="F5" i="5" l="1"/>
  <c r="F6" i="5"/>
  <c r="F7" i="5"/>
  <c r="I7" i="9" l="1"/>
  <c r="G5" i="5" s="1"/>
  <c r="H5" i="5" s="1"/>
  <c r="I8" i="9"/>
  <c r="I9" i="9"/>
  <c r="G7" i="5" s="1"/>
  <c r="H7" i="5" s="1"/>
  <c r="G6" i="5" l="1"/>
  <c r="H6" i="5" s="1"/>
  <c r="J6" i="3" l="1"/>
  <c r="C4" i="6" s="1"/>
  <c r="C35" i="6" s="1"/>
  <c r="J36" i="3" l="1"/>
  <c r="C39" i="6" a="1"/>
  <c r="C39" i="6" s="1"/>
  <c r="C34" i="6"/>
  <c r="C36" i="6"/>
  <c r="C37" i="6" l="1"/>
  <c r="E7" i="6" l="1"/>
  <c r="H7" i="6" l="1"/>
  <c r="J6" i="2" l="1"/>
  <c r="J36" i="2" s="1"/>
  <c r="D4" i="6" l="1"/>
  <c r="D35" i="6" l="1"/>
  <c r="D36" i="6"/>
  <c r="D34" i="6"/>
  <c r="D39" i="6" a="1"/>
  <c r="D39" i="6" s="1"/>
  <c r="D37" i="6" l="1"/>
  <c r="J6" i="4" l="1"/>
  <c r="E4" i="6" s="1"/>
  <c r="E34" i="6" l="1"/>
  <c r="E39" i="6" a="1"/>
  <c r="E39" i="6" s="1"/>
  <c r="E36" i="6"/>
  <c r="E35" i="6"/>
  <c r="J36" i="4"/>
  <c r="E37" i="6" l="1"/>
  <c r="M6" i="1"/>
  <c r="F4" i="6" s="1"/>
  <c r="M36" i="1" l="1"/>
  <c r="F36" i="6"/>
  <c r="F34" i="6"/>
  <c r="F39" i="6" a="1"/>
  <c r="F39" i="6" s="1"/>
  <c r="F35" i="6"/>
  <c r="F37" i="6" l="1"/>
  <c r="I6" i="3" l="1"/>
  <c r="C4" i="5" s="1"/>
  <c r="C36" i="5" l="1"/>
  <c r="C35" i="5"/>
  <c r="C34" i="5"/>
  <c r="C37" i="5" s="1"/>
  <c r="C39" i="5" a="1"/>
  <c r="C39" i="5" s="1"/>
  <c r="I36" i="3"/>
  <c r="I6" i="2"/>
  <c r="I36" i="2" s="1"/>
  <c r="D4" i="5" l="1"/>
  <c r="D34" i="5" l="1"/>
  <c r="D37" i="5" s="1"/>
  <c r="D36" i="5"/>
  <c r="D39" i="5" a="1"/>
  <c r="D39" i="5" s="1"/>
  <c r="D35" i="5"/>
  <c r="I6" i="4"/>
  <c r="I36" i="4" s="1"/>
  <c r="E4" i="5" l="1"/>
  <c r="E34" i="5" l="1"/>
  <c r="E37" i="5" s="1"/>
  <c r="E36" i="5"/>
  <c r="E39" i="5" a="1"/>
  <c r="E39" i="5" s="1"/>
  <c r="E35" i="5"/>
  <c r="L6" i="1"/>
  <c r="L36" i="1" s="1"/>
  <c r="F4" i="5" l="1"/>
  <c r="F35" i="5" l="1"/>
  <c r="F39" i="5" a="1"/>
  <c r="F39" i="5" s="1"/>
  <c r="F36" i="5"/>
  <c r="F34" i="5"/>
  <c r="F37" i="5" s="1"/>
  <c r="I6" i="9"/>
  <c r="G4" i="5" s="1"/>
  <c r="J6" i="9"/>
  <c r="J36" i="9" s="1"/>
  <c r="G36" i="5" l="1"/>
  <c r="G39" i="5" a="1"/>
  <c r="G39" i="5" s="1"/>
  <c r="H4" i="5"/>
  <c r="G34" i="5"/>
  <c r="G37" i="5" s="1"/>
  <c r="G35" i="5"/>
  <c r="G4" i="6"/>
  <c r="I36" i="9"/>
  <c r="G35" i="6" l="1"/>
  <c r="G36" i="6"/>
  <c r="H4" i="6"/>
  <c r="G34" i="6"/>
  <c r="G37" i="6" s="1"/>
  <c r="G39" i="6" a="1"/>
  <c r="G39" i="6" s="1"/>
  <c r="H35" i="5"/>
  <c r="H36" i="5"/>
  <c r="H39" i="5" a="1"/>
  <c r="H39" i="5" s="1"/>
  <c r="H34" i="5"/>
  <c r="H37" i="5" s="1"/>
  <c r="H39" i="6" l="1" a="1"/>
  <c r="H39" i="6" s="1"/>
  <c r="H35" i="6"/>
  <c r="H36" i="6"/>
  <c r="H34" i="6"/>
  <c r="H37" i="6" s="1"/>
</calcChain>
</file>

<file path=xl/sharedStrings.xml><?xml version="1.0" encoding="utf-8"?>
<sst xmlns="http://schemas.openxmlformats.org/spreadsheetml/2006/main" count="244" uniqueCount="166">
  <si>
    <t>Year 6</t>
  </si>
  <si>
    <t xml:space="preserve">Continuous Assessment: </t>
  </si>
  <si>
    <t>LISTENING (20%)</t>
  </si>
  <si>
    <t>College:</t>
  </si>
  <si>
    <t>School:</t>
  </si>
  <si>
    <t>Class:</t>
  </si>
  <si>
    <t>Task</t>
  </si>
  <si>
    <t>Data</t>
  </si>
  <si>
    <t>Half Yearly Continuous Assessment Mark
(2 Tasks)
20%</t>
  </si>
  <si>
    <t>Annual 
Continuous Assessment Mark
(3 Tasks)
20%</t>
  </si>
  <si>
    <t>Index</t>
  </si>
  <si>
    <t>Surname and Name</t>
  </si>
  <si>
    <t xml:space="preserve">Listening Task
LV 6.1
(/10) </t>
  </si>
  <si>
    <t xml:space="preserve">Listening Task
LV 6.2
(/10) </t>
  </si>
  <si>
    <t xml:space="preserve">Listening Task
LV 6.13
(/10) </t>
  </si>
  <si>
    <t>Total Mark</t>
  </si>
  <si>
    <t>Number of Tasks</t>
  </si>
  <si>
    <t>Average Mark
(/10)</t>
  </si>
  <si>
    <t>Comments (Optional)</t>
  </si>
  <si>
    <t>Number of students/
tasks corrected</t>
  </si>
  <si>
    <t>A</t>
  </si>
  <si>
    <t>READING (20%)</t>
  </si>
  <si>
    <t xml:space="preserve">Class: </t>
  </si>
  <si>
    <t>Half Yearly Continuous Assessment 
Mark
(2 Tasks)
20%</t>
  </si>
  <si>
    <t>Annual Continuous Assessment 
Mark
(3 Tasks)
20%</t>
  </si>
  <si>
    <t>Reading Task
RV 6.5
(/20)</t>
  </si>
  <si>
    <t>Reading Task
RV 6.8
(/20)</t>
  </si>
  <si>
    <t>Reading Task
RV 6.10
(/20)</t>
  </si>
  <si>
    <t>Average Mark
(/20)</t>
  </si>
  <si>
    <t>Speaking (20%)</t>
  </si>
  <si>
    <t xml:space="preserve"> Annual Continuous Assessment Mark
(3 Tasks) 
20%</t>
  </si>
  <si>
    <t>Speaking Task
SR 6.5
(/10)</t>
  </si>
  <si>
    <t>Speaking Task
SR 6.12
(/10)</t>
  </si>
  <si>
    <t>Speaking Task
SR 6.17
(/10)</t>
  </si>
  <si>
    <t>WRITING (20%)</t>
  </si>
  <si>
    <t>Half Yearly Continuous Assessment
Mark
(3 Tasks)
20%</t>
  </si>
  <si>
    <t>Annual 
Continuous Assessment
Mark
(6 Tasks)
20%</t>
  </si>
  <si>
    <t xml:space="preserve">Total Mark </t>
  </si>
  <si>
    <t>Average Mark 
(/20)</t>
  </si>
  <si>
    <t xml:space="preserve"> Surname and Name</t>
  </si>
  <si>
    <t>Writing Task 
WR 6.11C
(/20)</t>
  </si>
  <si>
    <t>Writing Task 
WR 6.11G
(/20)</t>
  </si>
  <si>
    <t>Writing Task 
WR 6.11D
(/20)</t>
  </si>
  <si>
    <t>Writing Task 
WR 6.11F
(/20)</t>
  </si>
  <si>
    <t>Writing Task 
WR 6.11A
(/20)</t>
  </si>
  <si>
    <t>Writing Task 
WR 6.11E
(/20)</t>
  </si>
  <si>
    <t>LITERATURE (20%)</t>
  </si>
  <si>
    <t xml:space="preserve">Literature Task
Lit 6.6
(/20) </t>
  </si>
  <si>
    <t xml:space="preserve">Literature Task
Lit 6.9
(/20) </t>
  </si>
  <si>
    <t xml:space="preserve">Literature Task
Lit 6.10
(/20) </t>
  </si>
  <si>
    <t>Half Yearly Continuous Assessment Mark</t>
  </si>
  <si>
    <t>This mark should be inputted in MySchool</t>
  </si>
  <si>
    <t xml:space="preserve">School: </t>
  </si>
  <si>
    <r>
      <rPr>
        <b/>
        <sz val="14"/>
        <color theme="1"/>
        <rFont val="Calibri"/>
        <family val="2"/>
        <scheme val="minor"/>
      </rPr>
      <t>Class:</t>
    </r>
    <r>
      <rPr>
        <sz val="14"/>
        <color theme="1"/>
        <rFont val="Calibri"/>
        <family val="2"/>
        <scheme val="minor"/>
      </rPr>
      <t xml:space="preserve"> </t>
    </r>
  </si>
  <si>
    <t>Listening 20%</t>
  </si>
  <si>
    <t>Reading 20%</t>
  </si>
  <si>
    <t>Speaking 20%</t>
  </si>
  <si>
    <t>Writing 20%</t>
  </si>
  <si>
    <t>Literature 20%</t>
  </si>
  <si>
    <t>Final Percentage (100%)</t>
  </si>
  <si>
    <t>Number of Students</t>
  </si>
  <si>
    <t>Average Mark</t>
  </si>
  <si>
    <t>Median Mark</t>
  </si>
  <si>
    <t>Median Mark excluding the zeros</t>
  </si>
  <si>
    <t>Marka Medjana bl-eskluzjoni taż-0</t>
  </si>
  <si>
    <t>Annual Continuous Assessment Mark</t>
  </si>
  <si>
    <t xml:space="preserve">College: </t>
  </si>
  <si>
    <t>Listening (20%)</t>
  </si>
  <si>
    <t>Reading (20%)</t>
  </si>
  <si>
    <t>Writing (20%)</t>
  </si>
  <si>
    <t>Literature (20%)</t>
  </si>
  <si>
    <t xml:space="preserve"> Final Percentage (100%)</t>
  </si>
  <si>
    <t>Marka  Medjan bl-esklużjoni taż-0</t>
  </si>
  <si>
    <t>Lista Kulleġġi</t>
  </si>
  <si>
    <t>Marija Reġina</t>
  </si>
  <si>
    <t>San Nikola</t>
  </si>
  <si>
    <t>Għawdex</t>
  </si>
  <si>
    <t>San Ġorġ Preca</t>
  </si>
  <si>
    <t>Santa Tereża</t>
  </si>
  <si>
    <t>San Benedittu</t>
  </si>
  <si>
    <t xml:space="preserve">Santa Klara </t>
  </si>
  <si>
    <t>Sant Injazju</t>
  </si>
  <si>
    <t>Santa Margerita</t>
  </si>
  <si>
    <t xml:space="preserve">San Tumas Moore </t>
  </si>
  <si>
    <t>Marija_Reġina</t>
  </si>
  <si>
    <t>Primarja Għargħur</t>
  </si>
  <si>
    <t>Primarja Ħ'Attard</t>
  </si>
  <si>
    <t xml:space="preserve">Primarja Għajnsielem </t>
  </si>
  <si>
    <t>Primarja Floriana</t>
  </si>
  <si>
    <t>Primarja Birkirkara</t>
  </si>
  <si>
    <t>Primarja Birżebbuġia</t>
  </si>
  <si>
    <t>Primarja Gżira</t>
  </si>
  <si>
    <t>Primarja Ħal Luqa</t>
  </si>
  <si>
    <t>Primarja Bormla</t>
  </si>
  <si>
    <t>Primarja Fgura</t>
  </si>
  <si>
    <t>San_Nikola</t>
  </si>
  <si>
    <t>Primarja Mellieħa</t>
  </si>
  <si>
    <t>Primarja Baħrija</t>
  </si>
  <si>
    <t>Primarja Għarb</t>
  </si>
  <si>
    <t>Primarja Ħamrun GP</t>
  </si>
  <si>
    <t>Primarja Balzan-Lija</t>
  </si>
  <si>
    <t>Primarja Ħal Għaxaq</t>
  </si>
  <si>
    <t>Primarja Pembroke</t>
  </si>
  <si>
    <t>Primarja San Bastjan Ħal Qormi</t>
  </si>
  <si>
    <t>Primarja Kalkara</t>
  </si>
  <si>
    <t>Primarja Marsascala</t>
  </si>
  <si>
    <t>Primarja B Mosta</t>
  </si>
  <si>
    <t>Primarja Ħad-Dingli</t>
  </si>
  <si>
    <t>Primarja Kerċem</t>
  </si>
  <si>
    <t>Primarja Ħamrun SS</t>
  </si>
  <si>
    <t>Primarja Msida</t>
  </si>
  <si>
    <t>Primarja Gudja</t>
  </si>
  <si>
    <t>Primarja San Ġwann</t>
  </si>
  <si>
    <t>Primarja San Ġorġ Ħal Qormi</t>
  </si>
  <si>
    <t>Primarja Isla</t>
  </si>
  <si>
    <t>Primarja Marsaxlokk</t>
  </si>
  <si>
    <t>San_Ġorġ_Preca</t>
  </si>
  <si>
    <t>Primarja Naxxar</t>
  </si>
  <si>
    <t>Primarja Mġarr</t>
  </si>
  <si>
    <t>Primarja Nadur</t>
  </si>
  <si>
    <t>Primarja Marsa</t>
  </si>
  <si>
    <t>Primarja Santa Venera</t>
  </si>
  <si>
    <t>Primarja Ħal Kirkop</t>
  </si>
  <si>
    <t>Primarja Sliema</t>
  </si>
  <si>
    <t>Primarja Siġġiewi</t>
  </si>
  <si>
    <t>Primarja Birgu</t>
  </si>
  <si>
    <t>Primarja Tarxien</t>
  </si>
  <si>
    <t>Santa_Tereża</t>
  </si>
  <si>
    <t>Primarja San Pawl il-Baħar</t>
  </si>
  <si>
    <t>Primarja Mtarfa</t>
  </si>
  <si>
    <t>Primarja Qala</t>
  </si>
  <si>
    <t>Primarja B Paola</t>
  </si>
  <si>
    <t>Primarja Mqabba</t>
  </si>
  <si>
    <t>Primarja San Ġiljan</t>
  </si>
  <si>
    <t>Primarja Ħaż-Żebbuġ</t>
  </si>
  <si>
    <t>Primarja Xgħajra</t>
  </si>
  <si>
    <t>Primarja Żejtun</t>
  </si>
  <si>
    <t>San_Benedittu</t>
  </si>
  <si>
    <t>Primarja Rabat</t>
  </si>
  <si>
    <t>Primarja Pietà</t>
  </si>
  <si>
    <t>Primarja Qrendi</t>
  </si>
  <si>
    <t>Primarja Żabbar</t>
  </si>
  <si>
    <t xml:space="preserve">Santa_Klara </t>
  </si>
  <si>
    <t>Primarja San Lawrenz</t>
  </si>
  <si>
    <t>Primarja Valletta</t>
  </si>
  <si>
    <t>Primarja Ħal Safi</t>
  </si>
  <si>
    <t>Sant_Injazju</t>
  </si>
  <si>
    <t>Primarja Ta' Sannat</t>
  </si>
  <si>
    <t>Primarja Żurrieq</t>
  </si>
  <si>
    <t>Santa_Margerita</t>
  </si>
  <si>
    <t>Primarja Xagħra</t>
  </si>
  <si>
    <t xml:space="preserve">San_Tumas_Moore </t>
  </si>
  <si>
    <t>Primarja Xewkija</t>
  </si>
  <si>
    <t>Primarja Żebbuġ</t>
  </si>
  <si>
    <t>Kulleġġ</t>
  </si>
  <si>
    <t>A1:A10</t>
  </si>
  <si>
    <t>B1:B5</t>
  </si>
  <si>
    <t>C1:C6</t>
  </si>
  <si>
    <t>D1:D11</t>
  </si>
  <si>
    <t>E1:E7</t>
  </si>
  <si>
    <t>F1:F4</t>
  </si>
  <si>
    <t>G1:G8</t>
  </si>
  <si>
    <t>H1:H5</t>
  </si>
  <si>
    <t>I1:I5</t>
  </si>
  <si>
    <t>J1:J6</t>
  </si>
  <si>
    <t>K1:K5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</si>
</sst>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43A]dd\ mmm\ yyyy;@"/>
    <numFmt numFmtId="165" formatCode="0.0"/>
    <numFmt numFmtId="166" formatCode="[$-1043A]dd/mm/yyyy;@"/>
  </numFmts>
  <fonts count="3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i/>
      <sz val="14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i/>
      <sz val="16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i/>
      <sz val="18"/>
      <color theme="0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sz val="12"/>
      <color theme="2" tint="-0.249977111117893"/>
      <name val="Calibri"/>
      <family val="2"/>
      <scheme val="minor"/>
    </font>
    <font>
      <sz val="12"/>
      <name val="Calibri"/>
      <family val="2"/>
      <scheme val="minor"/>
    </font>
    <font>
      <b/>
      <sz val="13"/>
      <name val="Calibri"/>
      <family val="2"/>
      <scheme val="minor"/>
    </font>
    <font>
      <sz val="20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 tint="-0.14999847407452621"/>
      <name val="Calibri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D4CAD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DFAC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B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391">
    <xf numFmtId="0" fontId="0" fillId="0" borderId="0" xfId="0"/>
    <xf numFmtId="0" fontId="5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5" fillId="0" borderId="0" xfId="0" applyFont="1" applyAlignment="1">
      <alignment horizontal="right" wrapText="1"/>
    </xf>
    <xf numFmtId="0" fontId="7" fillId="0" borderId="0" xfId="0" applyFont="1" applyAlignment="1">
      <alignment wrapText="1"/>
    </xf>
    <xf numFmtId="0" fontId="0" fillId="5" borderId="0" xfId="0" applyFill="1"/>
    <xf numFmtId="0" fontId="0" fillId="0" borderId="0" xfId="0" applyAlignment="1">
      <alignment horizontal="center"/>
    </xf>
    <xf numFmtId="0" fontId="4" fillId="0" borderId="0" xfId="0" applyFont="1"/>
    <xf numFmtId="0" fontId="5" fillId="0" borderId="0" xfId="0" applyFont="1"/>
    <xf numFmtId="1" fontId="9" fillId="5" borderId="23" xfId="0" applyNumberFormat="1" applyFont="1" applyFill="1" applyBorder="1" applyAlignment="1">
      <alignment horizontal="center"/>
    </xf>
    <xf numFmtId="0" fontId="6" fillId="5" borderId="0" xfId="0" applyFont="1" applyFill="1"/>
    <xf numFmtId="0" fontId="4" fillId="0" borderId="0" xfId="0" applyFont="1" applyAlignment="1">
      <alignment horizontal="center" vertical="center" wrapText="1"/>
    </xf>
    <xf numFmtId="1" fontId="0" fillId="0" borderId="0" xfId="0" applyNumberFormat="1"/>
    <xf numFmtId="0" fontId="3" fillId="9" borderId="17" xfId="0" applyFont="1" applyFill="1" applyBorder="1" applyAlignment="1">
      <alignment wrapText="1"/>
    </xf>
    <xf numFmtId="0" fontId="5" fillId="10" borderId="8" xfId="0" applyFont="1" applyFill="1" applyBorder="1" applyAlignment="1">
      <alignment wrapText="1"/>
    </xf>
    <xf numFmtId="0" fontId="5" fillId="10" borderId="0" xfId="0" applyFont="1" applyFill="1" applyAlignment="1">
      <alignment wrapText="1"/>
    </xf>
    <xf numFmtId="0" fontId="5" fillId="10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0" fillId="12" borderId="0" xfId="0" applyFill="1"/>
    <xf numFmtId="1" fontId="0" fillId="12" borderId="0" xfId="0" applyNumberFormat="1" applyFill="1"/>
    <xf numFmtId="165" fontId="3" fillId="9" borderId="18" xfId="0" applyNumberFormat="1" applyFont="1" applyFill="1" applyBorder="1" applyAlignment="1">
      <alignment horizontal="center"/>
    </xf>
    <xf numFmtId="0" fontId="0" fillId="9" borderId="39" xfId="0" applyFill="1" applyBorder="1"/>
    <xf numFmtId="0" fontId="0" fillId="9" borderId="6" xfId="0" applyFill="1" applyBorder="1"/>
    <xf numFmtId="0" fontId="0" fillId="9" borderId="7" xfId="0" applyFill="1" applyBorder="1" applyAlignment="1">
      <alignment horizontal="center"/>
    </xf>
    <xf numFmtId="0" fontId="0" fillId="9" borderId="39" xfId="0" applyFill="1" applyBorder="1" applyAlignment="1">
      <alignment horizontal="center"/>
    </xf>
    <xf numFmtId="0" fontId="0" fillId="9" borderId="6" xfId="0" applyFill="1" applyBorder="1" applyAlignment="1">
      <alignment horizontal="center"/>
    </xf>
    <xf numFmtId="0" fontId="4" fillId="14" borderId="1" xfId="0" applyFont="1" applyFill="1" applyBorder="1" applyAlignment="1">
      <alignment horizontal="center" vertical="center" wrapText="1"/>
    </xf>
    <xf numFmtId="0" fontId="3" fillId="7" borderId="10" xfId="0" applyFont="1" applyFill="1" applyBorder="1" applyAlignment="1">
      <alignment horizontal="center"/>
    </xf>
    <xf numFmtId="0" fontId="4" fillId="7" borderId="1" xfId="0" applyFont="1" applyFill="1" applyBorder="1" applyAlignment="1">
      <alignment horizontal="center" vertical="center" wrapText="1"/>
    </xf>
    <xf numFmtId="0" fontId="6" fillId="13" borderId="26" xfId="0" applyFont="1" applyFill="1" applyBorder="1" applyAlignment="1">
      <alignment horizontal="center"/>
    </xf>
    <xf numFmtId="0" fontId="6" fillId="13" borderId="24" xfId="0" applyFont="1" applyFill="1" applyBorder="1" applyAlignment="1">
      <alignment horizontal="center"/>
    </xf>
    <xf numFmtId="0" fontId="6" fillId="13" borderId="25" xfId="0" applyFont="1" applyFill="1" applyBorder="1" applyAlignment="1">
      <alignment horizontal="center"/>
    </xf>
    <xf numFmtId="0" fontId="0" fillId="10" borderId="1" xfId="0" applyFill="1" applyBorder="1" applyAlignment="1">
      <alignment vertical="center"/>
    </xf>
    <xf numFmtId="0" fontId="12" fillId="10" borderId="3" xfId="0" applyFont="1" applyFill="1" applyBorder="1" applyAlignment="1">
      <alignment vertical="center"/>
    </xf>
    <xf numFmtId="0" fontId="0" fillId="10" borderId="3" xfId="0" applyFill="1" applyBorder="1" applyAlignment="1">
      <alignment vertical="center"/>
    </xf>
    <xf numFmtId="0" fontId="0" fillId="10" borderId="4" xfId="0" applyFill="1" applyBorder="1" applyAlignment="1">
      <alignment vertical="center"/>
    </xf>
    <xf numFmtId="0" fontId="0" fillId="10" borderId="0" xfId="0" applyFill="1" applyAlignment="1">
      <alignment vertical="center"/>
    </xf>
    <xf numFmtId="0" fontId="0" fillId="0" borderId="0" xfId="0" applyAlignment="1">
      <alignment vertical="center"/>
    </xf>
    <xf numFmtId="0" fontId="0" fillId="10" borderId="2" xfId="0" applyFill="1" applyBorder="1" applyAlignment="1">
      <alignment vertical="center"/>
    </xf>
    <xf numFmtId="0" fontId="6" fillId="10" borderId="0" xfId="0" applyFont="1" applyFill="1" applyAlignment="1">
      <alignment horizontal="center" vertical="center"/>
    </xf>
    <xf numFmtId="0" fontId="4" fillId="2" borderId="21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/>
    </xf>
    <xf numFmtId="0" fontId="8" fillId="10" borderId="8" xfId="0" applyFont="1" applyFill="1" applyBorder="1" applyAlignment="1">
      <alignment vertical="center" wrapText="1"/>
    </xf>
    <xf numFmtId="0" fontId="6" fillId="10" borderId="9" xfId="0" applyFont="1" applyFill="1" applyBorder="1" applyAlignment="1">
      <alignment horizontal="center" vertical="center"/>
    </xf>
    <xf numFmtId="0" fontId="0" fillId="10" borderId="51" xfId="0" applyFill="1" applyBorder="1" applyAlignment="1">
      <alignment vertical="center"/>
    </xf>
    <xf numFmtId="0" fontId="0" fillId="7" borderId="6" xfId="0" applyFill="1" applyBorder="1"/>
    <xf numFmtId="1" fontId="0" fillId="10" borderId="8" xfId="0" applyNumberFormat="1" applyFill="1" applyBorder="1" applyAlignment="1">
      <alignment vertical="center"/>
    </xf>
    <xf numFmtId="0" fontId="4" fillId="10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18" fillId="13" borderId="37" xfId="0" applyFont="1" applyFill="1" applyBorder="1" applyAlignment="1" applyProtection="1">
      <alignment horizontal="left" vertical="center" wrapText="1"/>
      <protection locked="0"/>
    </xf>
    <xf numFmtId="0" fontId="18" fillId="13" borderId="0" xfId="0" applyFont="1" applyFill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1" fontId="5" fillId="3" borderId="11" xfId="0" applyNumberFormat="1" applyFont="1" applyFill="1" applyBorder="1" applyAlignment="1">
      <alignment horizontal="center"/>
    </xf>
    <xf numFmtId="1" fontId="5" fillId="3" borderId="31" xfId="0" applyNumberFormat="1" applyFont="1" applyFill="1" applyBorder="1" applyAlignment="1">
      <alignment horizontal="center"/>
    </xf>
    <xf numFmtId="1" fontId="5" fillId="3" borderId="12" xfId="0" applyNumberFormat="1" applyFont="1" applyFill="1" applyBorder="1" applyAlignment="1">
      <alignment horizontal="center"/>
    </xf>
    <xf numFmtId="1" fontId="5" fillId="3" borderId="41" xfId="0" applyNumberFormat="1" applyFont="1" applyFill="1" applyBorder="1" applyAlignment="1">
      <alignment horizontal="center"/>
    </xf>
    <xf numFmtId="0" fontId="4" fillId="7" borderId="6" xfId="0" applyFont="1" applyFill="1" applyBorder="1" applyAlignment="1">
      <alignment horizontal="center" vertical="center" wrapText="1"/>
    </xf>
    <xf numFmtId="0" fontId="4" fillId="7" borderId="0" xfId="0" applyFont="1" applyFill="1" applyAlignment="1">
      <alignment horizontal="center" vertical="center"/>
    </xf>
    <xf numFmtId="0" fontId="3" fillId="5" borderId="28" xfId="0" applyFont="1" applyFill="1" applyBorder="1" applyAlignment="1">
      <alignment horizontal="center" vertical="center"/>
    </xf>
    <xf numFmtId="0" fontId="3" fillId="5" borderId="21" xfId="0" applyFont="1" applyFill="1" applyBorder="1" applyAlignment="1">
      <alignment horizontal="center" vertical="center"/>
    </xf>
    <xf numFmtId="1" fontId="3" fillId="9" borderId="11" xfId="0" applyNumberFormat="1" applyFont="1" applyFill="1" applyBorder="1" applyAlignment="1">
      <alignment horizontal="center" vertical="center"/>
    </xf>
    <xf numFmtId="0" fontId="9" fillId="8" borderId="50" xfId="0" applyFont="1" applyFill="1" applyBorder="1"/>
    <xf numFmtId="1" fontId="9" fillId="5" borderId="44" xfId="0" applyNumberFormat="1" applyFont="1" applyFill="1" applyBorder="1" applyAlignment="1">
      <alignment horizontal="center"/>
    </xf>
    <xf numFmtId="0" fontId="9" fillId="5" borderId="6" xfId="0" applyFont="1" applyFill="1" applyBorder="1" applyAlignment="1">
      <alignment horizontal="center" vertical="center"/>
    </xf>
    <xf numFmtId="1" fontId="3" fillId="11" borderId="23" xfId="0" applyNumberFormat="1" applyFont="1" applyFill="1" applyBorder="1" applyAlignment="1">
      <alignment horizontal="center" wrapText="1"/>
    </xf>
    <xf numFmtId="0" fontId="4" fillId="7" borderId="5" xfId="0" applyFont="1" applyFill="1" applyBorder="1" applyAlignment="1">
      <alignment horizontal="center" vertical="center"/>
    </xf>
    <xf numFmtId="0" fontId="4" fillId="3" borderId="36" xfId="0" applyFont="1" applyFill="1" applyBorder="1" applyAlignment="1">
      <alignment horizontal="center" vertical="center" wrapText="1"/>
    </xf>
    <xf numFmtId="0" fontId="4" fillId="3" borderId="30" xfId="0" applyFont="1" applyFill="1" applyBorder="1" applyAlignment="1">
      <alignment horizontal="center" vertical="center" wrapText="1"/>
    </xf>
    <xf numFmtId="0" fontId="4" fillId="3" borderId="34" xfId="0" applyFont="1" applyFill="1" applyBorder="1" applyAlignment="1">
      <alignment horizontal="center" vertical="center" wrapText="1"/>
    </xf>
    <xf numFmtId="0" fontId="0" fillId="3" borderId="38" xfId="0" applyFill="1" applyBorder="1"/>
    <xf numFmtId="0" fontId="0" fillId="3" borderId="32" xfId="0" applyFill="1" applyBorder="1"/>
    <xf numFmtId="0" fontId="0" fillId="3" borderId="33" xfId="0" applyFill="1" applyBorder="1"/>
    <xf numFmtId="1" fontId="3" fillId="4" borderId="23" xfId="0" applyNumberFormat="1" applyFont="1" applyFill="1" applyBorder="1" applyAlignment="1">
      <alignment horizontal="center" wrapText="1"/>
    </xf>
    <xf numFmtId="0" fontId="6" fillId="5" borderId="2" xfId="0" applyFont="1" applyFill="1" applyBorder="1" applyAlignment="1">
      <alignment horizontal="center" vertical="center"/>
    </xf>
    <xf numFmtId="0" fontId="3" fillId="5" borderId="29" xfId="0" applyFont="1" applyFill="1" applyBorder="1" applyAlignment="1">
      <alignment horizontal="center" vertical="center"/>
    </xf>
    <xf numFmtId="0" fontId="3" fillId="5" borderId="56" xfId="0" applyFont="1" applyFill="1" applyBorder="1" applyAlignment="1">
      <alignment horizontal="center" vertical="center"/>
    </xf>
    <xf numFmtId="0" fontId="5" fillId="2" borderId="10" xfId="0" applyFont="1" applyFill="1" applyBorder="1" applyAlignment="1" applyProtection="1">
      <alignment horizontal="center"/>
      <protection locked="0"/>
    </xf>
    <xf numFmtId="0" fontId="5" fillId="2" borderId="16" xfId="0" applyFont="1" applyFill="1" applyBorder="1" applyAlignment="1" applyProtection="1">
      <alignment horizontal="center"/>
      <protection locked="0"/>
    </xf>
    <xf numFmtId="0" fontId="5" fillId="2" borderId="17" xfId="0" applyFont="1" applyFill="1" applyBorder="1" applyAlignment="1" applyProtection="1">
      <alignment horizontal="center"/>
      <protection locked="0"/>
    </xf>
    <xf numFmtId="0" fontId="3" fillId="5" borderId="30" xfId="0" applyFont="1" applyFill="1" applyBorder="1" applyAlignment="1">
      <alignment horizontal="center" vertical="center"/>
    </xf>
    <xf numFmtId="1" fontId="5" fillId="3" borderId="27" xfId="0" applyNumberFormat="1" applyFont="1" applyFill="1" applyBorder="1" applyAlignment="1">
      <alignment horizontal="center"/>
    </xf>
    <xf numFmtId="0" fontId="5" fillId="2" borderId="18" xfId="0" applyFont="1" applyFill="1" applyBorder="1" applyAlignment="1" applyProtection="1">
      <alignment horizontal="center"/>
      <protection locked="0"/>
    </xf>
    <xf numFmtId="0" fontId="3" fillId="5" borderId="28" xfId="0" applyFont="1" applyFill="1" applyBorder="1" applyAlignment="1">
      <alignment horizontal="center" vertical="center" wrapText="1"/>
    </xf>
    <xf numFmtId="0" fontId="16" fillId="10" borderId="0" xfId="0" applyFont="1" applyFill="1" applyAlignment="1">
      <alignment vertical="center"/>
    </xf>
    <xf numFmtId="0" fontId="18" fillId="10" borderId="0" xfId="0" applyFont="1" applyFill="1" applyAlignment="1" applyProtection="1">
      <alignment horizontal="left" vertical="center" wrapText="1"/>
      <protection locked="0"/>
    </xf>
    <xf numFmtId="0" fontId="0" fillId="19" borderId="26" xfId="0" applyFill="1" applyBorder="1"/>
    <xf numFmtId="0" fontId="0" fillId="19" borderId="24" xfId="0" applyFill="1" applyBorder="1"/>
    <xf numFmtId="0" fontId="0" fillId="19" borderId="57" xfId="0" applyFill="1" applyBorder="1"/>
    <xf numFmtId="0" fontId="0" fillId="19" borderId="25" xfId="0" applyFill="1" applyBorder="1"/>
    <xf numFmtId="0" fontId="5" fillId="19" borderId="7" xfId="0" applyFont="1" applyFill="1" applyBorder="1" applyAlignment="1">
      <alignment wrapText="1"/>
    </xf>
    <xf numFmtId="0" fontId="4" fillId="19" borderId="6" xfId="0" applyFont="1" applyFill="1" applyBorder="1" applyAlignment="1">
      <alignment horizontal="center" vertical="center" wrapText="1"/>
    </xf>
    <xf numFmtId="0" fontId="3" fillId="5" borderId="22" xfId="0" applyFont="1" applyFill="1" applyBorder="1" applyAlignment="1">
      <alignment wrapText="1"/>
    </xf>
    <xf numFmtId="0" fontId="21" fillId="13" borderId="3" xfId="0" applyFont="1" applyFill="1" applyBorder="1" applyAlignment="1" applyProtection="1">
      <alignment horizontal="center" vertical="center" wrapText="1"/>
      <protection locked="0"/>
    </xf>
    <xf numFmtId="0" fontId="21" fillId="13" borderId="4" xfId="0" applyFont="1" applyFill="1" applyBorder="1" applyAlignment="1" applyProtection="1">
      <alignment horizontal="center" vertical="center" wrapText="1"/>
      <protection locked="0"/>
    </xf>
    <xf numFmtId="0" fontId="4" fillId="7" borderId="5" xfId="0" applyFont="1" applyFill="1" applyBorder="1" applyAlignment="1">
      <alignment horizontal="center" vertical="center" wrapText="1"/>
    </xf>
    <xf numFmtId="0" fontId="5" fillId="19" borderId="39" xfId="0" applyFont="1" applyFill="1" applyBorder="1" applyAlignment="1">
      <alignment wrapText="1"/>
    </xf>
    <xf numFmtId="0" fontId="22" fillId="13" borderId="0" xfId="0" applyFont="1" applyFill="1" applyAlignment="1">
      <alignment horizontal="center" vertical="center" wrapText="1"/>
    </xf>
    <xf numFmtId="0" fontId="2" fillId="13" borderId="0" xfId="0" applyFont="1" applyFill="1" applyAlignment="1">
      <alignment vertical="center"/>
    </xf>
    <xf numFmtId="0" fontId="5" fillId="2" borderId="45" xfId="0" applyFont="1" applyFill="1" applyBorder="1" applyAlignment="1" applyProtection="1">
      <alignment horizontal="center"/>
      <protection locked="0"/>
    </xf>
    <xf numFmtId="0" fontId="5" fillId="2" borderId="46" xfId="0" applyFont="1" applyFill="1" applyBorder="1" applyAlignment="1" applyProtection="1">
      <alignment horizontal="center"/>
      <protection locked="0"/>
    </xf>
    <xf numFmtId="0" fontId="5" fillId="2" borderId="47" xfId="0" applyFont="1" applyFill="1" applyBorder="1" applyAlignment="1" applyProtection="1">
      <alignment horizontal="center"/>
      <protection locked="0"/>
    </xf>
    <xf numFmtId="0" fontId="3" fillId="5" borderId="37" xfId="0" applyFont="1" applyFill="1" applyBorder="1" applyAlignment="1">
      <alignment horizontal="center" vertical="center"/>
    </xf>
    <xf numFmtId="0" fontId="5" fillId="2" borderId="50" xfId="0" applyFont="1" applyFill="1" applyBorder="1" applyAlignment="1" applyProtection="1">
      <alignment horizontal="center"/>
      <protection locked="0"/>
    </xf>
    <xf numFmtId="0" fontId="4" fillId="13" borderId="7" xfId="0" applyFont="1" applyFill="1" applyBorder="1" applyAlignment="1">
      <alignment vertical="center"/>
    </xf>
    <xf numFmtId="0" fontId="4" fillId="14" borderId="6" xfId="0" applyFont="1" applyFill="1" applyBorder="1" applyAlignment="1">
      <alignment horizontal="center" vertical="center" wrapText="1"/>
    </xf>
    <xf numFmtId="0" fontId="0" fillId="13" borderId="6" xfId="0" applyFill="1" applyBorder="1"/>
    <xf numFmtId="0" fontId="18" fillId="13" borderId="2" xfId="0" applyFont="1" applyFill="1" applyBorder="1" applyAlignment="1">
      <alignment horizontal="right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4" fillId="7" borderId="39" xfId="0" applyFont="1" applyFill="1" applyBorder="1" applyAlignment="1">
      <alignment horizontal="center" vertical="center"/>
    </xf>
    <xf numFmtId="0" fontId="4" fillId="13" borderId="7" xfId="0" applyFont="1" applyFill="1" applyBorder="1" applyAlignment="1">
      <alignment horizontal="center" vertical="center"/>
    </xf>
    <xf numFmtId="0" fontId="5" fillId="2" borderId="54" xfId="0" applyFont="1" applyFill="1" applyBorder="1" applyAlignment="1" applyProtection="1">
      <alignment horizontal="center"/>
      <protection locked="0"/>
    </xf>
    <xf numFmtId="0" fontId="5" fillId="2" borderId="20" xfId="0" applyFont="1" applyFill="1" applyBorder="1" applyAlignment="1" applyProtection="1">
      <alignment horizontal="center"/>
      <protection locked="0"/>
    </xf>
    <xf numFmtId="0" fontId="5" fillId="2" borderId="52" xfId="0" applyFont="1" applyFill="1" applyBorder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0" fontId="19" fillId="12" borderId="0" xfId="0" applyFont="1" applyFill="1" applyAlignment="1">
      <alignment horizontal="center" vertical="center" wrapText="1"/>
    </xf>
    <xf numFmtId="0" fontId="19" fillId="12" borderId="0" xfId="0" applyFont="1" applyFill="1" applyAlignment="1">
      <alignment vertical="center" wrapText="1"/>
    </xf>
    <xf numFmtId="0" fontId="4" fillId="13" borderId="2" xfId="0" applyFont="1" applyFill="1" applyBorder="1" applyAlignment="1">
      <alignment horizontal="right" vertical="center"/>
    </xf>
    <xf numFmtId="0" fontId="18" fillId="13" borderId="5" xfId="0" applyFont="1" applyFill="1" applyBorder="1" applyAlignment="1" applyProtection="1">
      <alignment horizontal="left" vertical="center" wrapText="1"/>
      <protection locked="0"/>
    </xf>
    <xf numFmtId="0" fontId="18" fillId="12" borderId="4" xfId="0" applyFont="1" applyFill="1" applyBorder="1" applyAlignment="1">
      <alignment horizontal="center" vertical="center" wrapText="1"/>
    </xf>
    <xf numFmtId="0" fontId="4" fillId="12" borderId="5" xfId="0" applyFont="1" applyFill="1" applyBorder="1" applyAlignment="1">
      <alignment horizontal="center" vertical="center"/>
    </xf>
    <xf numFmtId="0" fontId="3" fillId="5" borderId="52" xfId="0" applyFont="1" applyFill="1" applyBorder="1" applyAlignment="1">
      <alignment horizontal="center" vertical="center"/>
    </xf>
    <xf numFmtId="0" fontId="3" fillId="5" borderId="47" xfId="0" applyFont="1" applyFill="1" applyBorder="1" applyAlignment="1">
      <alignment horizontal="center" vertical="center"/>
    </xf>
    <xf numFmtId="0" fontId="3" fillId="9" borderId="14" xfId="0" applyFont="1" applyFill="1" applyBorder="1" applyAlignment="1">
      <alignment vertical="center"/>
    </xf>
    <xf numFmtId="0" fontId="3" fillId="9" borderId="16" xfId="0" applyFont="1" applyFill="1" applyBorder="1" applyAlignment="1">
      <alignment vertical="center"/>
    </xf>
    <xf numFmtId="0" fontId="3" fillId="9" borderId="17" xfId="0" applyFont="1" applyFill="1" applyBorder="1" applyAlignment="1">
      <alignment vertical="center" wrapText="1"/>
    </xf>
    <xf numFmtId="165" fontId="3" fillId="9" borderId="10" xfId="0" applyNumberFormat="1" applyFont="1" applyFill="1" applyBorder="1" applyAlignment="1">
      <alignment horizontal="center" vertical="center"/>
    </xf>
    <xf numFmtId="165" fontId="3" fillId="9" borderId="35" xfId="0" applyNumberFormat="1" applyFont="1" applyFill="1" applyBorder="1" applyAlignment="1">
      <alignment horizontal="center" vertical="center"/>
    </xf>
    <xf numFmtId="165" fontId="3" fillId="9" borderId="18" xfId="1" applyNumberFormat="1" applyFont="1" applyFill="1" applyBorder="1" applyAlignment="1">
      <alignment horizontal="center" vertical="center"/>
    </xf>
    <xf numFmtId="0" fontId="3" fillId="5" borderId="22" xfId="0" applyFont="1" applyFill="1" applyBorder="1" applyAlignment="1">
      <alignment vertical="center" wrapText="1"/>
    </xf>
    <xf numFmtId="165" fontId="3" fillId="9" borderId="19" xfId="1" applyNumberFormat="1" applyFont="1" applyFill="1" applyBorder="1" applyAlignment="1">
      <alignment horizontal="center" vertical="center"/>
    </xf>
    <xf numFmtId="0" fontId="5" fillId="5" borderId="0" xfId="0" applyFont="1" applyFill="1" applyAlignment="1">
      <alignment wrapText="1"/>
    </xf>
    <xf numFmtId="0" fontId="0" fillId="9" borderId="1" xfId="0" applyFill="1" applyBorder="1"/>
    <xf numFmtId="0" fontId="25" fillId="10" borderId="0" xfId="0" applyFont="1" applyFill="1" applyAlignment="1">
      <alignment horizontal="center" vertical="center"/>
    </xf>
    <xf numFmtId="0" fontId="25" fillId="10" borderId="8" xfId="0" applyFont="1" applyFill="1" applyBorder="1" applyAlignment="1">
      <alignment horizontal="center" vertical="center"/>
    </xf>
    <xf numFmtId="1" fontId="3" fillId="16" borderId="55" xfId="0" applyNumberFormat="1" applyFont="1" applyFill="1" applyBorder="1" applyAlignment="1">
      <alignment horizontal="center"/>
    </xf>
    <xf numFmtId="1" fontId="3" fillId="16" borderId="10" xfId="0" applyNumberFormat="1" applyFont="1" applyFill="1" applyBorder="1" applyAlignment="1">
      <alignment horizontal="center"/>
    </xf>
    <xf numFmtId="1" fontId="3" fillId="15" borderId="10" xfId="0" applyNumberFormat="1" applyFont="1" applyFill="1" applyBorder="1" applyAlignment="1">
      <alignment horizontal="center"/>
    </xf>
    <xf numFmtId="1" fontId="3" fillId="15" borderId="55" xfId="0" applyNumberFormat="1" applyFont="1" applyFill="1" applyBorder="1" applyAlignment="1">
      <alignment horizontal="center"/>
    </xf>
    <xf numFmtId="1" fontId="3" fillId="15" borderId="18" xfId="0" applyNumberFormat="1" applyFont="1" applyFill="1" applyBorder="1" applyAlignment="1">
      <alignment horizontal="center"/>
    </xf>
    <xf numFmtId="0" fontId="24" fillId="10" borderId="8" xfId="0" applyFont="1" applyFill="1" applyBorder="1" applyAlignment="1">
      <alignment horizontal="right" vertical="center"/>
    </xf>
    <xf numFmtId="0" fontId="11" fillId="10" borderId="8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 wrapText="1"/>
    </xf>
    <xf numFmtId="0" fontId="22" fillId="13" borderId="60" xfId="0" applyFont="1" applyFill="1" applyBorder="1" applyAlignment="1">
      <alignment horizontal="center" vertical="center" wrapText="1"/>
    </xf>
    <xf numFmtId="0" fontId="18" fillId="20" borderId="7" xfId="0" applyFont="1" applyFill="1" applyBorder="1" applyAlignment="1" applyProtection="1">
      <alignment horizontal="left" vertical="center" wrapText="1"/>
      <protection locked="0"/>
    </xf>
    <xf numFmtId="0" fontId="21" fillId="3" borderId="38" xfId="0" applyFont="1" applyFill="1" applyBorder="1" applyAlignment="1" applyProtection="1">
      <alignment horizontal="center" vertical="center" wrapText="1"/>
      <protection locked="0"/>
    </xf>
    <xf numFmtId="0" fontId="21" fillId="3" borderId="32" xfId="0" applyFont="1" applyFill="1" applyBorder="1" applyAlignment="1" applyProtection="1">
      <alignment horizontal="center" vertical="center" wrapText="1"/>
      <protection locked="0"/>
    </xf>
    <xf numFmtId="0" fontId="19" fillId="3" borderId="33" xfId="0" applyFont="1" applyFill="1" applyBorder="1" applyAlignment="1">
      <alignment vertical="center" wrapText="1"/>
    </xf>
    <xf numFmtId="0" fontId="0" fillId="3" borderId="42" xfId="0" applyFill="1" applyBorder="1"/>
    <xf numFmtId="0" fontId="0" fillId="3" borderId="58" xfId="0" applyFill="1" applyBorder="1"/>
    <xf numFmtId="0" fontId="0" fillId="3" borderId="43" xfId="0" applyFill="1" applyBorder="1"/>
    <xf numFmtId="0" fontId="4" fillId="5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/>
    </xf>
    <xf numFmtId="0" fontId="18" fillId="13" borderId="51" xfId="0" applyFont="1" applyFill="1" applyBorder="1" applyAlignment="1">
      <alignment horizontal="right" vertical="center" wrapText="1"/>
    </xf>
    <xf numFmtId="0" fontId="21" fillId="14" borderId="2" xfId="0" applyFont="1" applyFill="1" applyBorder="1" applyAlignment="1" applyProtection="1">
      <alignment horizontal="center" vertical="center" wrapText="1"/>
      <protection locked="0"/>
    </xf>
    <xf numFmtId="0" fontId="21" fillId="14" borderId="3" xfId="0" applyFont="1" applyFill="1" applyBorder="1" applyAlignment="1" applyProtection="1">
      <alignment horizontal="center" vertical="center" wrapText="1"/>
      <protection locked="0"/>
    </xf>
    <xf numFmtId="0" fontId="18" fillId="14" borderId="3" xfId="0" applyFont="1" applyFill="1" applyBorder="1" applyAlignment="1" applyProtection="1">
      <alignment horizontal="center" vertical="center" wrapText="1"/>
      <protection locked="0"/>
    </xf>
    <xf numFmtId="0" fontId="19" fillId="14" borderId="3" xfId="0" applyFont="1" applyFill="1" applyBorder="1" applyAlignment="1">
      <alignment vertical="center" wrapText="1"/>
    </xf>
    <xf numFmtId="0" fontId="18" fillId="14" borderId="4" xfId="0" applyFont="1" applyFill="1" applyBorder="1" applyAlignment="1" applyProtection="1">
      <alignment horizontal="left" vertical="center" wrapText="1"/>
      <protection locked="0"/>
    </xf>
    <xf numFmtId="0" fontId="3" fillId="3" borderId="36" xfId="0" applyFont="1" applyFill="1" applyBorder="1" applyAlignment="1">
      <alignment horizontal="center" vertical="center" wrapText="1"/>
    </xf>
    <xf numFmtId="0" fontId="3" fillId="3" borderId="30" xfId="0" applyFont="1" applyFill="1" applyBorder="1" applyAlignment="1">
      <alignment horizontal="center" vertical="center" wrapText="1"/>
    </xf>
    <xf numFmtId="0" fontId="3" fillId="3" borderId="34" xfId="0" applyFont="1" applyFill="1" applyBorder="1" applyAlignment="1">
      <alignment horizontal="center" vertical="center" wrapText="1"/>
    </xf>
    <xf numFmtId="0" fontId="4" fillId="21" borderId="28" xfId="0" applyFont="1" applyFill="1" applyBorder="1" applyAlignment="1">
      <alignment horizontal="center" vertical="center" wrapText="1"/>
    </xf>
    <xf numFmtId="0" fontId="5" fillId="21" borderId="55" xfId="0" applyFont="1" applyFill="1" applyBorder="1" applyAlignment="1" applyProtection="1">
      <alignment horizontal="center" wrapText="1"/>
      <protection locked="0"/>
    </xf>
    <xf numFmtId="0" fontId="5" fillId="21" borderId="15" xfId="0" applyFont="1" applyFill="1" applyBorder="1" applyAlignment="1" applyProtection="1">
      <alignment horizontal="center" wrapText="1"/>
      <protection locked="0"/>
    </xf>
    <xf numFmtId="0" fontId="5" fillId="21" borderId="10" xfId="0" applyFont="1" applyFill="1" applyBorder="1" applyAlignment="1" applyProtection="1">
      <alignment horizontal="center" wrapText="1"/>
      <protection locked="0"/>
    </xf>
    <xf numFmtId="0" fontId="5" fillId="21" borderId="35" xfId="0" applyFont="1" applyFill="1" applyBorder="1" applyAlignment="1" applyProtection="1">
      <alignment horizontal="center" wrapText="1"/>
      <protection locked="0"/>
    </xf>
    <xf numFmtId="0" fontId="5" fillId="21" borderId="18" xfId="0" applyFont="1" applyFill="1" applyBorder="1" applyAlignment="1" applyProtection="1">
      <alignment horizontal="center" wrapText="1"/>
      <protection locked="0"/>
    </xf>
    <xf numFmtId="0" fontId="5" fillId="21" borderId="19" xfId="0" applyFont="1" applyFill="1" applyBorder="1" applyAlignment="1" applyProtection="1">
      <alignment horizontal="center" wrapText="1"/>
      <protection locked="0"/>
    </xf>
    <xf numFmtId="0" fontId="4" fillId="21" borderId="29" xfId="0" applyFont="1" applyFill="1" applyBorder="1" applyAlignment="1">
      <alignment horizontal="center" vertical="center" wrapText="1"/>
    </xf>
    <xf numFmtId="0" fontId="5" fillId="21" borderId="48" xfId="0" applyFont="1" applyFill="1" applyBorder="1" applyAlignment="1" applyProtection="1">
      <alignment horizontal="center" wrapText="1"/>
      <protection locked="0"/>
    </xf>
    <xf numFmtId="0" fontId="5" fillId="21" borderId="13" xfId="0" applyFont="1" applyFill="1" applyBorder="1" applyAlignment="1" applyProtection="1">
      <alignment horizontal="center" wrapText="1"/>
      <protection locked="0"/>
    </xf>
    <xf numFmtId="0" fontId="5" fillId="21" borderId="49" xfId="0" applyFont="1" applyFill="1" applyBorder="1" applyAlignment="1" applyProtection="1">
      <alignment horizontal="center" wrapText="1"/>
      <protection locked="0"/>
    </xf>
    <xf numFmtId="0" fontId="3" fillId="9" borderId="36" xfId="0" applyFont="1" applyFill="1" applyBorder="1" applyAlignment="1">
      <alignment horizontal="center" vertical="center" wrapText="1"/>
    </xf>
    <xf numFmtId="0" fontId="3" fillId="9" borderId="34" xfId="0" applyFont="1" applyFill="1" applyBorder="1" applyAlignment="1">
      <alignment horizontal="center" vertical="center" wrapText="1"/>
    </xf>
    <xf numFmtId="0" fontId="5" fillId="10" borderId="53" xfId="0" applyFont="1" applyFill="1" applyBorder="1" applyAlignment="1">
      <alignment horizontal="center" wrapText="1"/>
    </xf>
    <xf numFmtId="0" fontId="4" fillId="16" borderId="42" xfId="0" applyFont="1" applyFill="1" applyBorder="1" applyAlignment="1">
      <alignment horizontal="center" vertical="center" wrapText="1"/>
    </xf>
    <xf numFmtId="0" fontId="4" fillId="17" borderId="42" xfId="0" applyFont="1" applyFill="1" applyBorder="1" applyAlignment="1">
      <alignment horizontal="center" vertical="center" wrapText="1"/>
    </xf>
    <xf numFmtId="0" fontId="4" fillId="2" borderId="42" xfId="0" applyFont="1" applyFill="1" applyBorder="1" applyAlignment="1">
      <alignment horizontal="center" vertical="center" wrapText="1"/>
    </xf>
    <xf numFmtId="0" fontId="4" fillId="7" borderId="6" xfId="0" applyFont="1" applyFill="1" applyBorder="1" applyAlignment="1">
      <alignment horizontal="center" vertical="center"/>
    </xf>
    <xf numFmtId="0" fontId="4" fillId="18" borderId="42" xfId="0" applyFont="1" applyFill="1" applyBorder="1" applyAlignment="1">
      <alignment horizontal="center" vertical="center" wrapText="1"/>
    </xf>
    <xf numFmtId="0" fontId="4" fillId="15" borderId="42" xfId="0" applyFont="1" applyFill="1" applyBorder="1" applyAlignment="1">
      <alignment horizontal="center" vertical="center" shrinkToFit="1"/>
    </xf>
    <xf numFmtId="0" fontId="17" fillId="10" borderId="62" xfId="0" applyFont="1" applyFill="1" applyBorder="1" applyAlignment="1">
      <alignment wrapText="1"/>
    </xf>
    <xf numFmtId="0" fontId="4" fillId="0" borderId="6" xfId="0" applyFont="1" applyBorder="1" applyAlignment="1">
      <alignment horizontal="center" vertical="center" wrapText="1"/>
    </xf>
    <xf numFmtId="0" fontId="15" fillId="13" borderId="2" xfId="0" applyFont="1" applyFill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 vertical="center" wrapText="1"/>
    </xf>
    <xf numFmtId="0" fontId="3" fillId="5" borderId="36" xfId="0" applyFont="1" applyFill="1" applyBorder="1" applyAlignment="1">
      <alignment vertical="center" wrapText="1"/>
    </xf>
    <xf numFmtId="0" fontId="4" fillId="14" borderId="12" xfId="0" applyFont="1" applyFill="1" applyBorder="1" applyAlignment="1">
      <alignment horizontal="center" wrapText="1"/>
    </xf>
    <xf numFmtId="0" fontId="4" fillId="14" borderId="20" xfId="0" applyFont="1" applyFill="1" applyBorder="1" applyAlignment="1">
      <alignment horizontal="center" wrapText="1"/>
    </xf>
    <xf numFmtId="0" fontId="5" fillId="2" borderId="31" xfId="0" applyFont="1" applyFill="1" applyBorder="1" applyAlignment="1" applyProtection="1">
      <alignment horizontal="center"/>
      <protection locked="0"/>
    </xf>
    <xf numFmtId="0" fontId="5" fillId="2" borderId="11" xfId="0" applyFont="1" applyFill="1" applyBorder="1" applyAlignment="1" applyProtection="1">
      <alignment horizontal="center"/>
      <protection locked="0"/>
    </xf>
    <xf numFmtId="0" fontId="4" fillId="8" borderId="2" xfId="0" applyFont="1" applyFill="1" applyBorder="1" applyAlignment="1">
      <alignment horizontal="center" vertical="center" wrapText="1"/>
    </xf>
    <xf numFmtId="0" fontId="18" fillId="12" borderId="3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/>
    </xf>
    <xf numFmtId="0" fontId="9" fillId="2" borderId="36" xfId="0" applyFont="1" applyFill="1" applyBorder="1" applyAlignment="1">
      <alignment horizontal="center" vertical="center" wrapText="1"/>
    </xf>
    <xf numFmtId="0" fontId="9" fillId="2" borderId="30" xfId="0" applyFont="1" applyFill="1" applyBorder="1" applyAlignment="1">
      <alignment horizontal="center" vertical="center" wrapText="1"/>
    </xf>
    <xf numFmtId="166" fontId="3" fillId="7" borderId="36" xfId="0" applyNumberFormat="1" applyFont="1" applyFill="1" applyBorder="1" applyAlignment="1" applyProtection="1">
      <alignment horizontal="center" vertical="center" wrapText="1"/>
      <protection locked="0"/>
    </xf>
    <xf numFmtId="166" fontId="3" fillId="7" borderId="6" xfId="0" applyNumberFormat="1" applyFont="1" applyFill="1" applyBorder="1" applyAlignment="1" applyProtection="1">
      <alignment horizontal="center" vertical="center" wrapText="1"/>
      <protection locked="0"/>
    </xf>
    <xf numFmtId="0" fontId="18" fillId="12" borderId="28" xfId="0" applyFont="1" applyFill="1" applyBorder="1" applyAlignment="1" applyProtection="1">
      <alignment horizontal="center" vertical="center" wrapText="1"/>
      <protection locked="0"/>
    </xf>
    <xf numFmtId="0" fontId="4" fillId="12" borderId="28" xfId="0" applyFont="1" applyFill="1" applyBorder="1" applyAlignment="1" applyProtection="1">
      <alignment horizontal="center" vertical="center" wrapText="1"/>
      <protection locked="0"/>
    </xf>
    <xf numFmtId="166" fontId="6" fillId="7" borderId="22" xfId="0" applyNumberFormat="1" applyFont="1" applyFill="1" applyBorder="1" applyAlignment="1" applyProtection="1">
      <alignment horizontal="center" wrapText="1"/>
      <protection locked="0"/>
    </xf>
    <xf numFmtId="166" fontId="6" fillId="7" borderId="28" xfId="0" applyNumberFormat="1" applyFont="1" applyFill="1" applyBorder="1" applyAlignment="1" applyProtection="1">
      <alignment horizontal="center" wrapText="1"/>
      <protection locked="0"/>
    </xf>
    <xf numFmtId="0" fontId="18" fillId="12" borderId="6" xfId="0" applyFont="1" applyFill="1" applyBorder="1" applyAlignment="1" applyProtection="1">
      <alignment horizontal="center" vertical="center" wrapText="1"/>
      <protection locked="0"/>
    </xf>
    <xf numFmtId="0" fontId="18" fillId="12" borderId="2" xfId="0" applyFont="1" applyFill="1" applyBorder="1" applyAlignment="1" applyProtection="1">
      <alignment horizontal="center" vertical="center" wrapText="1"/>
      <protection locked="0"/>
    </xf>
    <xf numFmtId="166" fontId="3" fillId="7" borderId="40" xfId="0" applyNumberFormat="1" applyFont="1" applyFill="1" applyBorder="1" applyAlignment="1" applyProtection="1">
      <alignment horizontal="center" vertical="center" wrapText="1"/>
      <protection locked="0"/>
    </xf>
    <xf numFmtId="166" fontId="4" fillId="7" borderId="36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40" xfId="0" applyFont="1" applyBorder="1" applyAlignment="1" applyProtection="1">
      <alignment horizontal="center" vertical="center"/>
      <protection locked="0"/>
    </xf>
    <xf numFmtId="0" fontId="18" fillId="12" borderId="22" xfId="0" applyFont="1" applyFill="1" applyBorder="1" applyAlignment="1" applyProtection="1">
      <alignment horizontal="center" vertical="center" wrapText="1"/>
      <protection locked="0"/>
    </xf>
    <xf numFmtId="0" fontId="18" fillId="12" borderId="1" xfId="0" applyFont="1" applyFill="1" applyBorder="1" applyAlignment="1" applyProtection="1">
      <alignment horizontal="center" vertical="center" wrapText="1"/>
      <protection locked="0"/>
    </xf>
    <xf numFmtId="0" fontId="4" fillId="12" borderId="1" xfId="0" applyFont="1" applyFill="1" applyBorder="1" applyAlignment="1" applyProtection="1">
      <alignment horizontal="center" vertical="center" wrapText="1"/>
      <protection locked="0"/>
    </xf>
    <xf numFmtId="0" fontId="9" fillId="8" borderId="23" xfId="0" applyFont="1" applyFill="1" applyBorder="1"/>
    <xf numFmtId="0" fontId="9" fillId="8" borderId="24" xfId="0" applyFont="1" applyFill="1" applyBorder="1"/>
    <xf numFmtId="0" fontId="9" fillId="8" borderId="25" xfId="0" applyFont="1" applyFill="1" applyBorder="1"/>
    <xf numFmtId="0" fontId="9" fillId="14" borderId="12" xfId="0" applyFont="1" applyFill="1" applyBorder="1" applyAlignment="1">
      <alignment horizontal="center"/>
    </xf>
    <xf numFmtId="0" fontId="9" fillId="14" borderId="20" xfId="0" applyFont="1" applyFill="1" applyBorder="1" applyAlignment="1">
      <alignment horizontal="center"/>
    </xf>
    <xf numFmtId="0" fontId="9" fillId="8" borderId="26" xfId="0" applyFont="1" applyFill="1" applyBorder="1"/>
    <xf numFmtId="0" fontId="9" fillId="8" borderId="6" xfId="0" applyFont="1" applyFill="1" applyBorder="1"/>
    <xf numFmtId="0" fontId="6" fillId="7" borderId="20" xfId="0" applyFont="1" applyFill="1" applyBorder="1" applyAlignment="1">
      <alignment horizontal="center"/>
    </xf>
    <xf numFmtId="0" fontId="3" fillId="7" borderId="20" xfId="0" applyFont="1" applyFill="1" applyBorder="1" applyAlignment="1">
      <alignment horizontal="center"/>
    </xf>
    <xf numFmtId="0" fontId="9" fillId="8" borderId="23" xfId="0" applyFont="1" applyFill="1" applyBorder="1" applyProtection="1">
      <protection locked="0"/>
    </xf>
    <xf numFmtId="0" fontId="9" fillId="8" borderId="26" xfId="0" applyFont="1" applyFill="1" applyBorder="1" applyProtection="1">
      <protection locked="0"/>
    </xf>
    <xf numFmtId="0" fontId="9" fillId="8" borderId="6" xfId="0" applyFont="1" applyFill="1" applyBorder="1" applyProtection="1">
      <protection locked="0"/>
    </xf>
    <xf numFmtId="0" fontId="4" fillId="7" borderId="12" xfId="0" applyFont="1" applyFill="1" applyBorder="1" applyAlignment="1">
      <alignment horizontal="center" vertical="center"/>
    </xf>
    <xf numFmtId="0" fontId="27" fillId="0" borderId="0" xfId="0" applyFont="1" applyAlignment="1">
      <alignment wrapText="1"/>
    </xf>
    <xf numFmtId="0" fontId="26" fillId="13" borderId="4" xfId="0" applyFont="1" applyFill="1" applyBorder="1" applyAlignment="1">
      <alignment horizontal="center" vertical="center" wrapText="1"/>
    </xf>
    <xf numFmtId="1" fontId="3" fillId="11" borderId="14" xfId="0" applyNumberFormat="1" applyFont="1" applyFill="1" applyBorder="1" applyAlignment="1">
      <alignment horizontal="center" wrapText="1"/>
    </xf>
    <xf numFmtId="1" fontId="3" fillId="4" borderId="15" xfId="0" applyNumberFormat="1" applyFont="1" applyFill="1" applyBorder="1" applyAlignment="1">
      <alignment horizontal="center" wrapText="1"/>
    </xf>
    <xf numFmtId="1" fontId="5" fillId="3" borderId="18" xfId="0" applyNumberFormat="1" applyFont="1" applyFill="1" applyBorder="1" applyAlignment="1">
      <alignment horizontal="center"/>
    </xf>
    <xf numFmtId="1" fontId="5" fillId="3" borderId="19" xfId="0" applyNumberFormat="1" applyFont="1" applyFill="1" applyBorder="1" applyAlignment="1">
      <alignment horizontal="center"/>
    </xf>
    <xf numFmtId="0" fontId="3" fillId="5" borderId="36" xfId="0" applyFont="1" applyFill="1" applyBorder="1" applyAlignment="1">
      <alignment horizontal="center" vertical="center" wrapText="1"/>
    </xf>
    <xf numFmtId="0" fontId="3" fillId="5" borderId="30" xfId="0" applyFont="1" applyFill="1" applyBorder="1" applyAlignment="1">
      <alignment horizontal="center" vertical="center" wrapText="1"/>
    </xf>
    <xf numFmtId="0" fontId="0" fillId="5" borderId="39" xfId="0" applyFill="1" applyBorder="1"/>
    <xf numFmtId="0" fontId="4" fillId="3" borderId="58" xfId="0" applyFont="1" applyFill="1" applyBorder="1" applyAlignment="1">
      <alignment horizontal="center" vertical="center" wrapText="1"/>
    </xf>
    <xf numFmtId="1" fontId="5" fillId="3" borderId="14" xfId="0" applyNumberFormat="1" applyFont="1" applyFill="1" applyBorder="1" applyAlignment="1">
      <alignment horizontal="center" wrapText="1"/>
    </xf>
    <xf numFmtId="1" fontId="5" fillId="3" borderId="55" xfId="0" applyNumberFormat="1" applyFont="1" applyFill="1" applyBorder="1" applyAlignment="1">
      <alignment horizontal="center" wrapText="1"/>
    </xf>
    <xf numFmtId="0" fontId="4" fillId="5" borderId="4" xfId="0" applyFont="1" applyFill="1" applyBorder="1" applyAlignment="1">
      <alignment horizontal="center" vertical="center" wrapText="1"/>
    </xf>
    <xf numFmtId="0" fontId="4" fillId="24" borderId="42" xfId="0" applyFont="1" applyFill="1" applyBorder="1" applyAlignment="1">
      <alignment horizontal="center" vertical="center" wrapText="1"/>
    </xf>
    <xf numFmtId="0" fontId="0" fillId="23" borderId="0" xfId="0" applyFill="1"/>
    <xf numFmtId="0" fontId="20" fillId="23" borderId="0" xfId="0" applyFont="1" applyFill="1" applyAlignment="1">
      <alignment horizontal="center"/>
    </xf>
    <xf numFmtId="0" fontId="11" fillId="10" borderId="8" xfId="0" applyFont="1" applyFill="1" applyBorder="1" applyAlignment="1">
      <alignment vertical="center" wrapText="1"/>
    </xf>
    <xf numFmtId="0" fontId="12" fillId="10" borderId="8" xfId="0" applyFont="1" applyFill="1" applyBorder="1" applyAlignment="1">
      <alignment vertical="center" wrapText="1"/>
    </xf>
    <xf numFmtId="0" fontId="0" fillId="10" borderId="9" xfId="0" applyFill="1" applyBorder="1" applyAlignment="1">
      <alignment vertical="center"/>
    </xf>
    <xf numFmtId="0" fontId="4" fillId="7" borderId="63" xfId="0" applyFont="1" applyFill="1" applyBorder="1" applyAlignment="1">
      <alignment horizontal="center" vertical="center"/>
    </xf>
    <xf numFmtId="0" fontId="3" fillId="7" borderId="64" xfId="0" applyFont="1" applyFill="1" applyBorder="1" applyAlignment="1">
      <alignment horizontal="center"/>
    </xf>
    <xf numFmtId="0" fontId="6" fillId="5" borderId="40" xfId="0" applyFont="1" applyFill="1" applyBorder="1"/>
    <xf numFmtId="0" fontId="0" fillId="7" borderId="0" xfId="0" applyFill="1" applyAlignment="1">
      <alignment vertical="center"/>
    </xf>
    <xf numFmtId="0" fontId="19" fillId="7" borderId="0" xfId="0" applyFont="1" applyFill="1" applyAlignment="1">
      <alignment horizontal="center" vertical="center" wrapText="1"/>
    </xf>
    <xf numFmtId="0" fontId="19" fillId="7" borderId="0" xfId="0" applyFont="1" applyFill="1" applyAlignment="1">
      <alignment vertical="center" wrapText="1"/>
    </xf>
    <xf numFmtId="0" fontId="0" fillId="7" borderId="0" xfId="0" applyFill="1"/>
    <xf numFmtId="0" fontId="4" fillId="7" borderId="0" xfId="0" applyFont="1" applyFill="1"/>
    <xf numFmtId="0" fontId="6" fillId="7" borderId="0" xfId="0" applyFont="1" applyFill="1"/>
    <xf numFmtId="1" fontId="5" fillId="3" borderId="15" xfId="0" applyNumberFormat="1" applyFont="1" applyFill="1" applyBorder="1" applyAlignment="1">
      <alignment horizontal="center" wrapText="1"/>
    </xf>
    <xf numFmtId="1" fontId="5" fillId="3" borderId="42" xfId="0" applyNumberFormat="1" applyFont="1" applyFill="1" applyBorder="1" applyAlignment="1">
      <alignment horizontal="center"/>
    </xf>
    <xf numFmtId="1" fontId="5" fillId="3" borderId="65" xfId="0" applyNumberFormat="1" applyFont="1" applyFill="1" applyBorder="1" applyAlignment="1">
      <alignment horizontal="center"/>
    </xf>
    <xf numFmtId="1" fontId="5" fillId="3" borderId="43" xfId="0" applyNumberFormat="1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9" borderId="66" xfId="0" applyFont="1" applyFill="1" applyBorder="1" applyAlignment="1">
      <alignment vertical="center"/>
    </xf>
    <xf numFmtId="1" fontId="3" fillId="9" borderId="67" xfId="0" applyNumberFormat="1" applyFont="1" applyFill="1" applyBorder="1" applyAlignment="1">
      <alignment horizontal="center" vertical="center"/>
    </xf>
    <xf numFmtId="165" fontId="3" fillId="9" borderId="11" xfId="0" applyNumberFormat="1" applyFont="1" applyFill="1" applyBorder="1" applyAlignment="1">
      <alignment horizontal="center" vertical="center"/>
    </xf>
    <xf numFmtId="1" fontId="3" fillId="24" borderId="14" xfId="0" applyNumberFormat="1" applyFont="1" applyFill="1" applyBorder="1" applyAlignment="1">
      <alignment horizontal="center"/>
    </xf>
    <xf numFmtId="1" fontId="3" fillId="2" borderId="55" xfId="0" applyNumberFormat="1" applyFont="1" applyFill="1" applyBorder="1" applyAlignment="1">
      <alignment horizontal="center"/>
    </xf>
    <xf numFmtId="1" fontId="10" fillId="3" borderId="55" xfId="0" applyNumberFormat="1" applyFont="1" applyFill="1" applyBorder="1" applyAlignment="1">
      <alignment horizontal="center"/>
    </xf>
    <xf numFmtId="1" fontId="3" fillId="22" borderId="15" xfId="0" applyNumberFormat="1" applyFont="1" applyFill="1" applyBorder="1" applyAlignment="1">
      <alignment horizontal="center"/>
    </xf>
    <xf numFmtId="1" fontId="3" fillId="24" borderId="16" xfId="0" applyNumberFormat="1" applyFont="1" applyFill="1" applyBorder="1" applyAlignment="1">
      <alignment horizontal="center"/>
    </xf>
    <xf numFmtId="1" fontId="3" fillId="2" borderId="10" xfId="0" applyNumberFormat="1" applyFont="1" applyFill="1" applyBorder="1" applyAlignment="1">
      <alignment horizontal="center"/>
    </xf>
    <xf numFmtId="1" fontId="10" fillId="3" borderId="10" xfId="0" applyNumberFormat="1" applyFont="1" applyFill="1" applyBorder="1" applyAlignment="1">
      <alignment horizontal="center"/>
    </xf>
    <xf numFmtId="1" fontId="3" fillId="22" borderId="35" xfId="0" applyNumberFormat="1" applyFont="1" applyFill="1" applyBorder="1" applyAlignment="1">
      <alignment horizontal="center"/>
    </xf>
    <xf numFmtId="1" fontId="3" fillId="9" borderId="17" xfId="0" applyNumberFormat="1" applyFont="1" applyFill="1" applyBorder="1" applyAlignment="1">
      <alignment horizontal="center" vertical="center"/>
    </xf>
    <xf numFmtId="1" fontId="3" fillId="9" borderId="18" xfId="0" applyNumberFormat="1" applyFont="1" applyFill="1" applyBorder="1" applyAlignment="1">
      <alignment horizontal="center" vertical="center"/>
    </xf>
    <xf numFmtId="1" fontId="3" fillId="9" borderId="19" xfId="0" applyNumberFormat="1" applyFont="1" applyFill="1" applyBorder="1" applyAlignment="1">
      <alignment horizontal="center" vertical="center"/>
    </xf>
    <xf numFmtId="1" fontId="4" fillId="3" borderId="40" xfId="0" applyNumberFormat="1" applyFont="1" applyFill="1" applyBorder="1" applyAlignment="1">
      <alignment horizontal="center" vertical="center" wrapText="1"/>
    </xf>
    <xf numFmtId="1" fontId="3" fillId="17" borderId="14" xfId="0" applyNumberFormat="1" applyFont="1" applyFill="1" applyBorder="1" applyAlignment="1">
      <alignment horizontal="center"/>
    </xf>
    <xf numFmtId="1" fontId="3" fillId="18" borderId="55" xfId="0" applyNumberFormat="1" applyFont="1" applyFill="1" applyBorder="1" applyAlignment="1">
      <alignment horizontal="center"/>
    </xf>
    <xf numFmtId="1" fontId="3" fillId="17" borderId="16" xfId="0" applyNumberFormat="1" applyFont="1" applyFill="1" applyBorder="1" applyAlignment="1">
      <alignment horizontal="center"/>
    </xf>
    <xf numFmtId="1" fontId="3" fillId="18" borderId="10" xfId="0" applyNumberFormat="1" applyFont="1" applyFill="1" applyBorder="1" applyAlignment="1">
      <alignment horizontal="center"/>
    </xf>
    <xf numFmtId="1" fontId="3" fillId="17" borderId="17" xfId="0" applyNumberFormat="1" applyFont="1" applyFill="1" applyBorder="1" applyAlignment="1">
      <alignment horizontal="center"/>
    </xf>
    <xf numFmtId="1" fontId="3" fillId="18" borderId="18" xfId="0" applyNumberFormat="1" applyFont="1" applyFill="1" applyBorder="1" applyAlignment="1">
      <alignment horizontal="center"/>
    </xf>
    <xf numFmtId="1" fontId="10" fillId="3" borderId="18" xfId="0" applyNumberFormat="1" applyFont="1" applyFill="1" applyBorder="1" applyAlignment="1">
      <alignment horizontal="center"/>
    </xf>
    <xf numFmtId="1" fontId="3" fillId="22" borderId="19" xfId="0" applyNumberFormat="1" applyFont="1" applyFill="1" applyBorder="1" applyAlignment="1">
      <alignment horizontal="center"/>
    </xf>
    <xf numFmtId="1" fontId="4" fillId="3" borderId="60" xfId="0" applyNumberFormat="1" applyFont="1" applyFill="1" applyBorder="1" applyAlignment="1">
      <alignment horizontal="center" vertical="center" wrapText="1"/>
    </xf>
    <xf numFmtId="0" fontId="16" fillId="10" borderId="7" xfId="0" applyFont="1" applyFill="1" applyBorder="1" applyAlignment="1">
      <alignment vertical="center"/>
    </xf>
    <xf numFmtId="0" fontId="5" fillId="10" borderId="8" xfId="0" applyFont="1" applyFill="1" applyBorder="1" applyAlignment="1">
      <alignment vertical="center" wrapText="1"/>
    </xf>
    <xf numFmtId="0" fontId="5" fillId="10" borderId="9" xfId="0" applyFont="1" applyFill="1" applyBorder="1" applyAlignment="1">
      <alignment vertical="center" wrapText="1"/>
    </xf>
    <xf numFmtId="0" fontId="4" fillId="13" borderId="3" xfId="0" applyFont="1" applyFill="1" applyBorder="1" applyAlignment="1">
      <alignment horizontal="right" vertical="center"/>
    </xf>
    <xf numFmtId="0" fontId="23" fillId="13" borderId="3" xfId="0" applyFont="1" applyFill="1" applyBorder="1" applyAlignment="1" applyProtection="1">
      <alignment horizontal="center" vertical="center" wrapText="1"/>
      <protection locked="0"/>
    </xf>
    <xf numFmtId="0" fontId="28" fillId="2" borderId="20" xfId="0" applyFont="1" applyFill="1" applyBorder="1" applyAlignment="1" applyProtection="1">
      <alignment horizontal="center"/>
      <protection locked="0"/>
    </xf>
    <xf numFmtId="0" fontId="24" fillId="10" borderId="8" xfId="0" applyFont="1" applyFill="1" applyBorder="1" applyAlignment="1">
      <alignment horizontal="center" vertical="center"/>
    </xf>
    <xf numFmtId="0" fontId="5" fillId="10" borderId="0" xfId="0" applyFont="1" applyFill="1" applyAlignment="1">
      <alignment vertical="center" wrapText="1"/>
    </xf>
    <xf numFmtId="0" fontId="31" fillId="10" borderId="0" xfId="0" applyFont="1" applyFill="1" applyAlignment="1">
      <alignment vertical="center"/>
    </xf>
    <xf numFmtId="0" fontId="11" fillId="10" borderId="2" xfId="0" applyFont="1" applyFill="1" applyBorder="1" applyAlignment="1">
      <alignment horizontal="left" vertical="center"/>
    </xf>
    <xf numFmtId="0" fontId="8" fillId="10" borderId="4" xfId="0" applyFont="1" applyFill="1" applyBorder="1" applyAlignment="1">
      <alignment vertical="center"/>
    </xf>
    <xf numFmtId="0" fontId="5" fillId="10" borderId="4" xfId="0" applyFont="1" applyFill="1" applyBorder="1" applyAlignment="1">
      <alignment wrapText="1"/>
    </xf>
    <xf numFmtId="0" fontId="12" fillId="10" borderId="1" xfId="0" applyFont="1" applyFill="1" applyBorder="1" applyAlignment="1">
      <alignment vertical="center"/>
    </xf>
    <xf numFmtId="0" fontId="21" fillId="13" borderId="4" xfId="0" applyFont="1" applyFill="1" applyBorder="1" applyAlignment="1" applyProtection="1">
      <alignment horizontal="center" vertical="center" shrinkToFit="1"/>
      <protection locked="0"/>
    </xf>
    <xf numFmtId="0" fontId="4" fillId="13" borderId="2" xfId="0" applyFont="1" applyFill="1" applyBorder="1" applyAlignment="1">
      <alignment vertical="center"/>
    </xf>
    <xf numFmtId="0" fontId="21" fillId="13" borderId="4" xfId="0" applyFont="1" applyFill="1" applyBorder="1" applyAlignment="1">
      <alignment horizontal="center" vertical="center"/>
    </xf>
    <xf numFmtId="0" fontId="11" fillId="10" borderId="51" xfId="0" applyFont="1" applyFill="1" applyBorder="1" applyAlignment="1">
      <alignment vertical="center"/>
    </xf>
    <xf numFmtId="0" fontId="4" fillId="13" borderId="2" xfId="0" applyFont="1" applyFill="1" applyBorder="1" applyAlignment="1">
      <alignment horizontal="right" vertical="center" wrapText="1"/>
    </xf>
    <xf numFmtId="1" fontId="4" fillId="22" borderId="6" xfId="0" quotePrefix="1" applyNumberFormat="1" applyFont="1" applyFill="1" applyBorder="1" applyAlignment="1">
      <alignment horizontal="center" vertical="center" wrapText="1"/>
    </xf>
    <xf numFmtId="0" fontId="18" fillId="12" borderId="5" xfId="0" applyFont="1" applyFill="1" applyBorder="1" applyAlignment="1">
      <alignment horizontal="center" vertical="center" wrapText="1"/>
    </xf>
    <xf numFmtId="0" fontId="4" fillId="12" borderId="6" xfId="0" applyFont="1" applyFill="1" applyBorder="1" applyAlignment="1" applyProtection="1">
      <alignment horizontal="center" vertical="center" wrapText="1"/>
      <protection locked="0"/>
    </xf>
    <xf numFmtId="0" fontId="18" fillId="14" borderId="37" xfId="0" applyFont="1" applyFill="1" applyBorder="1" applyAlignment="1" applyProtection="1">
      <alignment horizontal="center" vertical="center" wrapText="1"/>
      <protection locked="0"/>
    </xf>
    <xf numFmtId="0" fontId="25" fillId="10" borderId="3" xfId="0" applyFont="1" applyFill="1" applyBorder="1" applyAlignment="1">
      <alignment horizontal="center" vertical="center"/>
    </xf>
    <xf numFmtId="0" fontId="11" fillId="10" borderId="3" xfId="0" applyFont="1" applyFill="1" applyBorder="1" applyAlignment="1">
      <alignment vertical="center" wrapText="1"/>
    </xf>
    <xf numFmtId="0" fontId="12" fillId="10" borderId="3" xfId="0" applyFont="1" applyFill="1" applyBorder="1" applyAlignment="1">
      <alignment vertical="center" wrapText="1"/>
    </xf>
    <xf numFmtId="0" fontId="24" fillId="10" borderId="3" xfId="0" applyFont="1" applyFill="1" applyBorder="1" applyAlignment="1">
      <alignment horizontal="right" vertical="center"/>
    </xf>
    <xf numFmtId="0" fontId="11" fillId="10" borderId="3" xfId="0" applyFont="1" applyFill="1" applyBorder="1" applyAlignment="1">
      <alignment horizontal="left" vertical="center"/>
    </xf>
    <xf numFmtId="0" fontId="12" fillId="10" borderId="2" xfId="0" applyFont="1" applyFill="1" applyBorder="1" applyAlignment="1">
      <alignment vertical="center"/>
    </xf>
    <xf numFmtId="0" fontId="19" fillId="14" borderId="37" xfId="0" applyFont="1" applyFill="1" applyBorder="1" applyAlignment="1">
      <alignment vertical="center" wrapText="1"/>
    </xf>
    <xf numFmtId="0" fontId="18" fillId="13" borderId="2" xfId="0" applyFont="1" applyFill="1" applyBorder="1" applyAlignment="1" applyProtection="1">
      <alignment horizontal="right" vertical="center" wrapText="1"/>
      <protection locked="0"/>
    </xf>
    <xf numFmtId="0" fontId="21" fillId="14" borderId="40" xfId="0" applyFont="1" applyFill="1" applyBorder="1" applyAlignment="1" applyProtection="1">
      <alignment horizontal="center" vertical="center" wrapText="1"/>
      <protection locked="0"/>
    </xf>
    <xf numFmtId="0" fontId="21" fillId="14" borderId="37" xfId="0" applyFont="1" applyFill="1" applyBorder="1" applyAlignment="1" applyProtection="1">
      <alignment horizontal="center" vertical="center" wrapText="1"/>
      <protection locked="0"/>
    </xf>
    <xf numFmtId="0" fontId="0" fillId="10" borderId="8" xfId="0" applyFill="1" applyBorder="1" applyAlignment="1">
      <alignment vertical="center"/>
    </xf>
    <xf numFmtId="0" fontId="32" fillId="0" borderId="0" xfId="0" applyFont="1"/>
    <xf numFmtId="0" fontId="30" fillId="0" borderId="0" xfId="0" applyFont="1" applyAlignment="1">
      <alignment wrapText="1"/>
    </xf>
    <xf numFmtId="0" fontId="30" fillId="0" borderId="0" xfId="0" applyFont="1" applyAlignment="1">
      <alignment horizontal="right" wrapText="1"/>
    </xf>
    <xf numFmtId="0" fontId="24" fillId="0" borderId="0" xfId="0" applyFont="1" applyAlignment="1">
      <alignment wrapText="1"/>
    </xf>
    <xf numFmtId="0" fontId="24" fillId="0" borderId="0" xfId="0" applyFont="1" applyAlignment="1">
      <alignment horizontal="right" wrapText="1"/>
    </xf>
    <xf numFmtId="0" fontId="33" fillId="7" borderId="0" xfId="0" applyFont="1" applyFill="1" applyAlignment="1">
      <alignment horizontal="center"/>
    </xf>
    <xf numFmtId="1" fontId="3" fillId="11" borderId="16" xfId="0" applyNumberFormat="1" applyFont="1" applyFill="1" applyBorder="1" applyAlignment="1">
      <alignment horizontal="center" wrapText="1"/>
    </xf>
    <xf numFmtId="1" fontId="3" fillId="4" borderId="24" xfId="0" applyNumberFormat="1" applyFont="1" applyFill="1" applyBorder="1" applyAlignment="1">
      <alignment horizontal="center" wrapText="1"/>
    </xf>
    <xf numFmtId="0" fontId="5" fillId="2" borderId="15" xfId="0" applyFont="1" applyFill="1" applyBorder="1" applyAlignment="1" applyProtection="1">
      <alignment horizontal="center"/>
      <protection locked="0"/>
    </xf>
    <xf numFmtId="1" fontId="5" fillId="3" borderId="14" xfId="0" applyNumberFormat="1" applyFont="1" applyFill="1" applyBorder="1" applyAlignment="1">
      <alignment horizontal="center"/>
    </xf>
    <xf numFmtId="0" fontId="5" fillId="2" borderId="35" xfId="0" applyFont="1" applyFill="1" applyBorder="1" applyAlignment="1" applyProtection="1">
      <alignment horizontal="center"/>
      <protection locked="0"/>
    </xf>
    <xf numFmtId="0" fontId="28" fillId="2" borderId="35" xfId="0" applyFont="1" applyFill="1" applyBorder="1" applyAlignment="1" applyProtection="1">
      <alignment horizontal="center"/>
      <protection locked="0"/>
    </xf>
    <xf numFmtId="0" fontId="5" fillId="2" borderId="19" xfId="0" applyFont="1" applyFill="1" applyBorder="1" applyAlignment="1" applyProtection="1">
      <alignment horizontal="center"/>
      <protection locked="0"/>
    </xf>
    <xf numFmtId="1" fontId="5" fillId="3" borderId="36" xfId="0" applyNumberFormat="1" applyFont="1" applyFill="1" applyBorder="1" applyAlignment="1">
      <alignment horizontal="center"/>
    </xf>
    <xf numFmtId="164" fontId="4" fillId="3" borderId="60" xfId="0" applyNumberFormat="1" applyFont="1" applyFill="1" applyBorder="1" applyAlignment="1" applyProtection="1">
      <alignment horizontal="center" wrapText="1"/>
      <protection locked="0"/>
    </xf>
    <xf numFmtId="0" fontId="1" fillId="10" borderId="0" xfId="0" applyFont="1" applyFill="1" applyAlignment="1">
      <alignment vertical="center"/>
    </xf>
    <xf numFmtId="0" fontId="1" fillId="13" borderId="7" xfId="0" applyFont="1" applyFill="1" applyBorder="1" applyAlignment="1">
      <alignment vertical="center"/>
    </xf>
    <xf numFmtId="0" fontId="1" fillId="10" borderId="1" xfId="0" applyFont="1" applyFill="1" applyBorder="1" applyAlignment="1">
      <alignment vertical="center"/>
    </xf>
    <xf numFmtId="0" fontId="1" fillId="10" borderId="59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1" fillId="14" borderId="7" xfId="0" applyFont="1" applyFill="1" applyBorder="1" applyAlignment="1">
      <alignment wrapText="1"/>
    </xf>
    <xf numFmtId="0" fontId="1" fillId="14" borderId="6" xfId="0" applyFont="1" applyFill="1" applyBorder="1" applyAlignment="1">
      <alignment wrapText="1"/>
    </xf>
    <xf numFmtId="0" fontId="1" fillId="0" borderId="0" xfId="0" applyFont="1" applyAlignment="1">
      <alignment wrapText="1"/>
    </xf>
    <xf numFmtId="0" fontId="1" fillId="10" borderId="60" xfId="0" applyFont="1" applyFill="1" applyBorder="1" applyAlignment="1">
      <alignment vertical="center"/>
    </xf>
    <xf numFmtId="0" fontId="1" fillId="7" borderId="0" xfId="0" applyFont="1" applyFill="1" applyAlignment="1">
      <alignment vertical="center"/>
    </xf>
    <xf numFmtId="0" fontId="1" fillId="13" borderId="2" xfId="0" applyFont="1" applyFill="1" applyBorder="1" applyAlignment="1">
      <alignment horizontal="right" vertical="center"/>
    </xf>
    <xf numFmtId="0" fontId="23" fillId="13" borderId="3" xfId="0" applyFont="1" applyFill="1" applyBorder="1" applyAlignment="1" applyProtection="1">
      <alignment horizontal="center" vertical="center" wrapText="1"/>
      <protection locked="0"/>
    </xf>
    <xf numFmtId="0" fontId="23" fillId="13" borderId="4" xfId="0" applyFont="1" applyFill="1" applyBorder="1" applyAlignment="1" applyProtection="1">
      <alignment horizontal="center" vertical="center" wrapText="1"/>
      <protection locked="0"/>
    </xf>
    <xf numFmtId="0" fontId="4" fillId="11" borderId="7" xfId="0" applyFont="1" applyFill="1" applyBorder="1" applyAlignment="1">
      <alignment horizontal="center" vertical="center" wrapText="1"/>
    </xf>
    <xf numFmtId="0" fontId="4" fillId="11" borderId="6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23" fillId="13" borderId="3" xfId="0" applyFont="1" applyFill="1" applyBorder="1" applyAlignment="1" applyProtection="1">
      <alignment horizontal="center" vertical="center"/>
      <protection locked="0"/>
    </xf>
    <xf numFmtId="0" fontId="23" fillId="13" borderId="4" xfId="0" applyFont="1" applyFill="1" applyBorder="1" applyAlignment="1" applyProtection="1">
      <alignment horizontal="center" vertical="center"/>
      <protection locked="0"/>
    </xf>
    <xf numFmtId="0" fontId="21" fillId="13" borderId="3" xfId="0" applyFont="1" applyFill="1" applyBorder="1" applyAlignment="1">
      <alignment horizontal="center" vertical="center"/>
    </xf>
    <xf numFmtId="0" fontId="4" fillId="11" borderId="7" xfId="0" applyFont="1" applyFill="1" applyBorder="1" applyAlignment="1">
      <alignment horizontal="center" wrapText="1"/>
    </xf>
    <xf numFmtId="0" fontId="4" fillId="11" borderId="39" xfId="0" applyFont="1" applyFill="1" applyBorder="1" applyAlignment="1">
      <alignment horizontal="center" wrapText="1"/>
    </xf>
    <xf numFmtId="0" fontId="4" fillId="4" borderId="7" xfId="0" applyFont="1" applyFill="1" applyBorder="1" applyAlignment="1">
      <alignment horizontal="center" wrapText="1"/>
    </xf>
    <xf numFmtId="0" fontId="4" fillId="4" borderId="39" xfId="0" applyFont="1" applyFill="1" applyBorder="1" applyAlignment="1">
      <alignment horizontal="center" wrapText="1"/>
    </xf>
    <xf numFmtId="0" fontId="4" fillId="19" borderId="7" xfId="0" applyFont="1" applyFill="1" applyBorder="1" applyAlignment="1">
      <alignment horizontal="center" vertical="center" wrapText="1"/>
    </xf>
    <xf numFmtId="0" fontId="4" fillId="19" borderId="6" xfId="0" applyFont="1" applyFill="1" applyBorder="1" applyAlignment="1">
      <alignment horizontal="center" vertical="center" wrapText="1"/>
    </xf>
    <xf numFmtId="0" fontId="29" fillId="5" borderId="7" xfId="0" applyFont="1" applyFill="1" applyBorder="1" applyAlignment="1">
      <alignment horizontal="center" vertical="center" wrapText="1"/>
    </xf>
    <xf numFmtId="0" fontId="29" fillId="5" borderId="6" xfId="0" applyFont="1" applyFill="1" applyBorder="1" applyAlignment="1">
      <alignment horizontal="center" vertical="center" wrapText="1"/>
    </xf>
    <xf numFmtId="0" fontId="29" fillId="11" borderId="7" xfId="0" applyFont="1" applyFill="1" applyBorder="1" applyAlignment="1">
      <alignment horizontal="center" vertical="center" wrapText="1"/>
    </xf>
    <xf numFmtId="0" fontId="29" fillId="11" borderId="6" xfId="0" applyFont="1" applyFill="1" applyBorder="1" applyAlignment="1">
      <alignment horizontal="center" vertical="center" wrapText="1"/>
    </xf>
    <xf numFmtId="0" fontId="22" fillId="13" borderId="3" xfId="0" applyFont="1" applyFill="1" applyBorder="1" applyAlignment="1">
      <alignment horizontal="center" vertical="center" wrapText="1"/>
    </xf>
    <xf numFmtId="0" fontId="22" fillId="13" borderId="4" xfId="0" applyFont="1" applyFill="1" applyBorder="1" applyAlignment="1">
      <alignment horizontal="center" vertical="center" wrapText="1"/>
    </xf>
    <xf numFmtId="0" fontId="23" fillId="13" borderId="3" xfId="0" applyFont="1" applyFill="1" applyBorder="1" applyAlignment="1">
      <alignment horizontal="center" vertical="center"/>
    </xf>
    <xf numFmtId="0" fontId="23" fillId="13" borderId="4" xfId="0" applyFont="1" applyFill="1" applyBorder="1" applyAlignment="1">
      <alignment horizontal="center" vertical="center"/>
    </xf>
    <xf numFmtId="0" fontId="18" fillId="4" borderId="7" xfId="0" applyFont="1" applyFill="1" applyBorder="1" applyAlignment="1">
      <alignment horizontal="center" wrapText="1"/>
    </xf>
    <xf numFmtId="0" fontId="18" fillId="4" borderId="39" xfId="0" applyFont="1" applyFill="1" applyBorder="1" applyAlignment="1">
      <alignment horizontal="center" wrapText="1"/>
    </xf>
    <xf numFmtId="0" fontId="18" fillId="4" borderId="6" xfId="0" applyFont="1" applyFill="1" applyBorder="1" applyAlignment="1">
      <alignment horizontal="center" wrapText="1"/>
    </xf>
    <xf numFmtId="0" fontId="3" fillId="5" borderId="3" xfId="0" applyFont="1" applyFill="1" applyBorder="1" applyAlignment="1">
      <alignment horizontal="center" vertical="center" wrapText="1"/>
    </xf>
    <xf numFmtId="0" fontId="18" fillId="11" borderId="61" xfId="0" applyFont="1" applyFill="1" applyBorder="1" applyAlignment="1">
      <alignment horizontal="center" wrapText="1"/>
    </xf>
    <xf numFmtId="0" fontId="18" fillId="11" borderId="60" xfId="0" applyFont="1" applyFill="1" applyBorder="1" applyAlignment="1">
      <alignment horizontal="center" wrapText="1"/>
    </xf>
    <xf numFmtId="0" fontId="4" fillId="3" borderId="60" xfId="0" applyFont="1" applyFill="1" applyBorder="1" applyAlignment="1">
      <alignment horizontal="center" vertical="center" wrapText="1"/>
    </xf>
    <xf numFmtId="0" fontId="4" fillId="3" borderId="40" xfId="0" applyFont="1" applyFill="1" applyBorder="1" applyAlignment="1">
      <alignment horizontal="center" vertical="center" wrapText="1"/>
    </xf>
    <xf numFmtId="0" fontId="4" fillId="3" borderId="58" xfId="0" applyFont="1" applyFill="1" applyBorder="1" applyAlignment="1">
      <alignment horizontal="center" vertical="center" wrapText="1"/>
    </xf>
    <xf numFmtId="0" fontId="4" fillId="3" borderId="30" xfId="0" applyFont="1" applyFill="1" applyBorder="1" applyAlignment="1">
      <alignment horizontal="center" vertical="center" wrapText="1"/>
    </xf>
    <xf numFmtId="0" fontId="26" fillId="13" borderId="37" xfId="0" applyFont="1" applyFill="1" applyBorder="1" applyAlignment="1">
      <alignment horizontal="center" vertical="center" wrapText="1"/>
    </xf>
    <xf numFmtId="0" fontId="26" fillId="13" borderId="5" xfId="0" applyFont="1" applyFill="1" applyBorder="1" applyAlignment="1">
      <alignment horizontal="center" vertical="center" wrapText="1"/>
    </xf>
    <xf numFmtId="0" fontId="23" fillId="13" borderId="37" xfId="0" applyFont="1" applyFill="1" applyBorder="1" applyAlignment="1" applyProtection="1">
      <alignment horizontal="center" vertical="center" wrapText="1"/>
      <protection locked="0"/>
    </xf>
    <xf numFmtId="0" fontId="14" fillId="10" borderId="8" xfId="0" applyFont="1" applyFill="1" applyBorder="1" applyAlignment="1">
      <alignment horizontal="center" vertical="center" wrapText="1"/>
    </xf>
    <xf numFmtId="0" fontId="14" fillId="10" borderId="37" xfId="0" applyFont="1" applyFill="1" applyBorder="1" applyAlignment="1">
      <alignment horizontal="center" vertical="center" wrapText="1"/>
    </xf>
    <xf numFmtId="0" fontId="21" fillId="13" borderId="3" xfId="0" applyFont="1" applyFill="1" applyBorder="1" applyAlignment="1" applyProtection="1">
      <alignment horizontal="center" vertical="center" wrapText="1"/>
      <protection locked="0"/>
    </xf>
    <xf numFmtId="0" fontId="21" fillId="13" borderId="4" xfId="0" applyFont="1" applyFill="1" applyBorder="1" applyAlignment="1" applyProtection="1">
      <alignment horizontal="center" vertical="center" wrapText="1"/>
      <protection locked="0"/>
    </xf>
    <xf numFmtId="0" fontId="14" fillId="10" borderId="0" xfId="0" applyFont="1" applyFill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45">
    <dxf>
      <font>
        <b/>
        <i val="0"/>
        <strike val="0"/>
        <color rgb="FFC40000"/>
      </font>
      <border>
        <vertical/>
        <horizontal/>
      </border>
    </dxf>
    <dxf>
      <fill>
        <gradientFill>
          <stop position="0">
            <color rgb="FFCABEF4"/>
          </stop>
          <stop position="0.5">
            <color rgb="FFFF6D6D"/>
          </stop>
          <stop position="1">
            <color rgb="FFCABEF4"/>
          </stop>
        </gradientFill>
      </fill>
    </dxf>
    <dxf>
      <font>
        <strike val="0"/>
        <color auto="1"/>
      </font>
      <fill>
        <gradientFill>
          <stop position="0">
            <color theme="9" tint="0.40000610370189521"/>
          </stop>
          <stop position="0.5">
            <color rgb="FFFF7171"/>
          </stop>
          <stop position="1">
            <color theme="9" tint="0.40000610370189521"/>
          </stop>
        </gradientFill>
      </fill>
    </dxf>
    <dxf>
      <fill>
        <gradientFill>
          <stop position="0">
            <color rgb="FFFFD9B3"/>
          </stop>
          <stop position="0.5">
            <color rgb="FFFF6D6D"/>
          </stop>
          <stop position="1">
            <color rgb="FFFFD9B3"/>
          </stop>
        </gradientFill>
      </fill>
    </dxf>
    <dxf>
      <fill>
        <gradientFill>
          <stop position="0">
            <color rgb="FFCABEF4"/>
          </stop>
          <stop position="0.5">
            <color rgb="FFFF6D6D"/>
          </stop>
          <stop position="1">
            <color rgb="FFCABEF4"/>
          </stop>
        </gradientFill>
      </fill>
    </dxf>
    <dxf>
      <fill>
        <gradientFill>
          <stop position="0">
            <color rgb="FFFDEF9B"/>
          </stop>
          <stop position="0.5">
            <color rgb="FFFF6D6D"/>
          </stop>
          <stop position="1">
            <color rgb="FFFDEF9B"/>
          </stop>
        </gradientFill>
      </fill>
    </dxf>
    <dxf>
      <font>
        <b/>
        <i val="0"/>
        <strike val="0"/>
        <color rgb="FFC40000"/>
      </font>
      <border>
        <vertical/>
        <horizontal/>
      </border>
    </dxf>
    <dxf>
      <fill>
        <gradientFill>
          <stop position="0">
            <color rgb="FFCABEF4"/>
          </stop>
          <stop position="0.5">
            <color rgb="FFFF6D6D"/>
          </stop>
          <stop position="1">
            <color rgb="FFCABEF4"/>
          </stop>
        </gradientFill>
      </fill>
    </dxf>
    <dxf>
      <font>
        <strike val="0"/>
        <color auto="1"/>
      </font>
      <fill>
        <gradientFill>
          <stop position="0">
            <color theme="9" tint="0.40000610370189521"/>
          </stop>
          <stop position="0.5">
            <color rgb="FFFF7171"/>
          </stop>
          <stop position="1">
            <color theme="9" tint="0.40000610370189521"/>
          </stop>
        </gradientFill>
      </fill>
    </dxf>
    <dxf>
      <fill>
        <gradientFill>
          <stop position="0">
            <color rgb="FFFFD9B3"/>
          </stop>
          <stop position="0.5">
            <color rgb="FFFF6D6D"/>
          </stop>
          <stop position="1">
            <color rgb="FFFFD9B3"/>
          </stop>
        </gradientFill>
      </fill>
    </dxf>
    <dxf>
      <fill>
        <gradientFill>
          <stop position="0">
            <color rgb="FFCABEF4"/>
          </stop>
          <stop position="0.5">
            <color rgb="FFFF6D6D"/>
          </stop>
          <stop position="1">
            <color rgb="FFCABEF4"/>
          </stop>
        </gradientFill>
      </fill>
    </dxf>
    <dxf>
      <fill>
        <gradientFill>
          <stop position="0">
            <color rgb="FFFDEF9B"/>
          </stop>
          <stop position="0.5">
            <color rgb="FFFF6D6D"/>
          </stop>
          <stop position="1">
            <color rgb="FFFDEF9B"/>
          </stop>
        </gradient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FFCCFF"/>
      <color rgb="FFFFFFB9"/>
      <color rgb="FFCCFF99"/>
      <color rgb="FF99FF99"/>
      <color rgb="FFFFFF99"/>
      <color rgb="FFFFB3FF"/>
      <color rgb="FFFF99FF"/>
      <color rgb="FFCCFF66"/>
      <color rgb="FFFF66FF"/>
      <color rgb="FFCABE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:A11" totalsRowShown="0" headerRowDxfId="44" dataDxfId="43">
  <autoFilter ref="A1:A11" xr:uid="{00000000-0009-0000-0100-000002000000}"/>
  <tableColumns count="1">
    <tableColumn id="1" xr3:uid="{00000000-0010-0000-0000-000001000000}" name="Lista Kulleġġi" dataDxfId="42"/>
  </tableColumns>
  <tableStyleInfo name="TableStyleMedium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9000000}" name="Santa_Margerita" displayName="Santa_Margerita" ref="J1:J7" totalsRowShown="0" headerRowDxfId="17" dataDxfId="16">
  <autoFilter ref="J1:J7" xr:uid="{00000000-0009-0000-0100-00000B000000}"/>
  <tableColumns count="1">
    <tableColumn id="1" xr3:uid="{00000000-0010-0000-0900-000001000000}" name="Santa Margerita" dataDxfId="15"/>
  </tableColumns>
  <tableStyleInfo name="TableStyleMedium10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A000000}" name="Table12" displayName="Table12" ref="K1:K6" totalsRowShown="0" headerRowDxfId="14" dataDxfId="13">
  <autoFilter ref="K1:K6" xr:uid="{00000000-0009-0000-0100-00000C000000}"/>
  <tableColumns count="1">
    <tableColumn id="1" xr3:uid="{00000000-0010-0000-0A00-000001000000}" name="San Tumas Moore " dataDxfId="12"/>
  </tableColumns>
  <tableStyleInfo name="TableStyleDark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le3" displayName="Table3" ref="B1:B6" totalsRowShown="0" headerRowDxfId="41" dataDxfId="40">
  <autoFilter ref="B1:B6" xr:uid="{00000000-0009-0000-0100-000003000000}"/>
  <tableColumns count="1">
    <tableColumn id="1" xr3:uid="{00000000-0010-0000-0100-000001000000}" name="Marija Reġina" dataDxfId="39"/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4" displayName="Table4" ref="C1:C7" totalsRowShown="0" headerRowDxfId="38" dataDxfId="37">
  <autoFilter ref="C1:C7" xr:uid="{00000000-0009-0000-0100-000004000000}"/>
  <tableColumns count="1">
    <tableColumn id="1" xr3:uid="{00000000-0010-0000-0200-000001000000}" name="San Nikola" dataDxfId="36"/>
  </tableColumns>
  <tableStyleInfo name="TableStyleMedium3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3000000}" name="Table5" displayName="Table5" ref="D1:D12" totalsRowShown="0" headerRowDxfId="35" dataDxfId="34">
  <autoFilter ref="D1:D12" xr:uid="{00000000-0009-0000-0100-000005000000}"/>
  <tableColumns count="1">
    <tableColumn id="1" xr3:uid="{00000000-0010-0000-0300-000001000000}" name="Għawdex" dataDxfId="33"/>
  </tableColumns>
  <tableStyleInfo name="TableStyleMedium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4000000}" name="Table6" displayName="Table6" ref="E1:E8" totalsRowShown="0" headerRowDxfId="32" dataDxfId="31">
  <autoFilter ref="E1:E8" xr:uid="{00000000-0009-0000-0100-000006000000}"/>
  <tableColumns count="1">
    <tableColumn id="1" xr3:uid="{00000000-0010-0000-0400-000001000000}" name="San Ġorġ Preca" dataDxfId="30"/>
  </tableColumns>
  <tableStyleInfo name="TableStyleMedium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5000000}" name="Table7" displayName="Table7" ref="F1:F5" totalsRowShown="0" headerRowDxfId="29" dataDxfId="28">
  <autoFilter ref="F1:F5" xr:uid="{00000000-0009-0000-0100-000007000000}"/>
  <tableColumns count="1">
    <tableColumn id="1" xr3:uid="{00000000-0010-0000-0500-000001000000}" name="Santa Tereża" dataDxfId="27"/>
  </tableColumns>
  <tableStyleInfo name="TableStyleMedium6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San_Benedittu" displayName="San_Benedittu" ref="G1:G9" totalsRowShown="0" headerRowDxfId="26" dataDxfId="25">
  <autoFilter ref="G1:G9" xr:uid="{00000000-0009-0000-0100-000008000000}"/>
  <tableColumns count="1">
    <tableColumn id="1" xr3:uid="{00000000-0010-0000-0600-000001000000}" name="San Benedittu" dataDxfId="24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7000000}" name="Santa_Klara" displayName="Santa_Klara" ref="H1:H6" totalsRowShown="0" headerRowDxfId="23" dataDxfId="22">
  <autoFilter ref="H1:H6" xr:uid="{00000000-0009-0000-0100-000009000000}"/>
  <tableColumns count="1">
    <tableColumn id="1" xr3:uid="{00000000-0010-0000-0700-000001000000}" name="Santa Klara " dataDxfId="21"/>
  </tableColumns>
  <tableStyleInfo name="TableStyleMedium1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8000000}" name="Sant_Injazju" displayName="Sant_Injazju" ref="I1:I6" totalsRowShown="0" headerRowDxfId="20" dataDxfId="19">
  <autoFilter ref="I1:I6" xr:uid="{00000000-0009-0000-0100-00000A000000}"/>
  <tableColumns count="1">
    <tableColumn id="1" xr3:uid="{00000000-0010-0000-0800-000001000000}" name="Sant Injazju" dataDxfId="18"/>
  </tableColumns>
  <tableStyleInfo name="TableStyleMedium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8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N55"/>
  <sheetViews>
    <sheetView zoomScale="80" zoomScaleNormal="80" zoomScaleSheetLayoutView="80" zoomScalePageLayoutView="70" workbookViewId="0">
      <selection activeCell="E6" sqref="E6"/>
    </sheetView>
  </sheetViews>
  <sheetFormatPr defaultColWidth="18.453125" defaultRowHeight="14.5" x14ac:dyDescent="0.35"/>
  <cols>
    <col min="1" max="1" width="10.54296875" customWidth="1"/>
    <col min="2" max="2" width="27.1796875" customWidth="1"/>
    <col min="3" max="3" width="19.81640625" customWidth="1"/>
    <col min="4" max="4" width="21.1796875" customWidth="1"/>
    <col min="5" max="5" width="21.453125" customWidth="1"/>
    <col min="6" max="8" width="18.453125" customWidth="1"/>
    <col min="9" max="9" width="20.54296875" customWidth="1"/>
    <col min="10" max="10" width="20.81640625" customWidth="1"/>
    <col min="11" max="11" width="38.54296875" customWidth="1"/>
  </cols>
  <sheetData>
    <row r="1" spans="1:14" s="38" customFormat="1" ht="42" customHeight="1" thickBot="1" x14ac:dyDescent="0.4">
      <c r="A1" s="33"/>
      <c r="B1" s="313" t="s">
        <v>0</v>
      </c>
      <c r="C1" s="314"/>
      <c r="D1" s="315"/>
      <c r="E1" s="316" t="s">
        <v>1</v>
      </c>
      <c r="F1" s="317" t="s">
        <v>2</v>
      </c>
      <c r="G1" s="318"/>
      <c r="H1" s="35"/>
      <c r="I1" s="36"/>
      <c r="J1" s="36"/>
      <c r="K1" s="33"/>
    </row>
    <row r="2" spans="1:14" s="54" customFormat="1" ht="37.4" customHeight="1" thickBot="1" x14ac:dyDescent="0.4">
      <c r="A2" s="339"/>
      <c r="B2" s="114" t="s">
        <v>3</v>
      </c>
      <c r="C2" s="350"/>
      <c r="D2" s="351"/>
      <c r="E2" s="114" t="s">
        <v>4</v>
      </c>
      <c r="F2" s="356"/>
      <c r="G2" s="357"/>
      <c r="H2" s="320" t="s">
        <v>5</v>
      </c>
      <c r="I2" s="101"/>
      <c r="J2" s="339"/>
      <c r="K2" s="339"/>
      <c r="L2" s="122"/>
      <c r="M2" s="122"/>
      <c r="N2" s="123"/>
    </row>
    <row r="3" spans="1:14" s="54" customFormat="1" ht="37.4" customHeight="1" thickBot="1" x14ac:dyDescent="0.4">
      <c r="A3" s="340"/>
      <c r="B3" s="310" t="s">
        <v>6</v>
      </c>
      <c r="C3" s="210"/>
      <c r="D3" s="210"/>
      <c r="E3" s="311"/>
      <c r="F3" s="321"/>
      <c r="G3" s="322"/>
      <c r="H3" s="312"/>
      <c r="I3" s="319"/>
      <c r="J3" s="165"/>
      <c r="K3" s="166"/>
      <c r="L3" s="122"/>
      <c r="M3" s="122"/>
      <c r="N3" s="123"/>
    </row>
    <row r="4" spans="1:14" ht="40.5" customHeight="1" thickBot="1" x14ac:dyDescent="0.4">
      <c r="A4" s="113"/>
      <c r="B4" s="65" t="s">
        <v>7</v>
      </c>
      <c r="C4" s="204"/>
      <c r="D4" s="204"/>
      <c r="E4" s="205"/>
      <c r="F4" s="77"/>
      <c r="G4" s="78"/>
      <c r="H4" s="79"/>
      <c r="I4" s="352" t="s">
        <v>8</v>
      </c>
      <c r="J4" s="354" t="s">
        <v>9</v>
      </c>
      <c r="K4" s="97"/>
    </row>
    <row r="5" spans="1:14" s="7" customFormat="1" ht="72.650000000000006" customHeight="1" thickBot="1" x14ac:dyDescent="0.5">
      <c r="A5" s="231" t="s">
        <v>10</v>
      </c>
      <c r="B5" s="159" t="s">
        <v>11</v>
      </c>
      <c r="C5" s="41" t="s">
        <v>12</v>
      </c>
      <c r="D5" s="41" t="s">
        <v>13</v>
      </c>
      <c r="E5" s="41" t="s">
        <v>14</v>
      </c>
      <c r="F5" s="74" t="s">
        <v>15</v>
      </c>
      <c r="G5" s="75" t="s">
        <v>16</v>
      </c>
      <c r="H5" s="76" t="s">
        <v>17</v>
      </c>
      <c r="I5" s="353"/>
      <c r="J5" s="355"/>
      <c r="K5" s="98" t="s">
        <v>18</v>
      </c>
    </row>
    <row r="6" spans="1:14" ht="23.25" customHeight="1" thickBot="1" x14ac:dyDescent="0.45">
      <c r="A6" s="227">
        <f>Writing!A6</f>
        <v>1</v>
      </c>
      <c r="B6" s="228"/>
      <c r="C6" s="42"/>
      <c r="D6" s="42"/>
      <c r="E6" s="110"/>
      <c r="F6" s="61" t="str">
        <f t="shared" ref="F6:F35" si="0">IF(AND(ISBLANK(C6),ISBLANK(D6),ISBLANK(E6)),"",SUM($C6:$E6))</f>
        <v/>
      </c>
      <c r="G6" s="62" t="str">
        <f>IF(AND(ISBLANK(C6),ISBLANK(D6),ISBLANK(E6)),"",COUNT($C6:E6))</f>
        <v/>
      </c>
      <c r="H6" s="63" t="str">
        <f t="shared" ref="H6:H35" si="1">IF(AND(ISBLANK(C6),ISBLANK(D6),ISBLANK(E6)),"",(F6/G6))</f>
        <v/>
      </c>
      <c r="I6" s="72" t="str">
        <f>IF(AND(ISBLANK($C6),ISBLANK($D6),ISBLANK($E6)),"",IF($G6=2,$H6*2,$I6))</f>
        <v/>
      </c>
      <c r="J6" s="80" t="str">
        <f>IF(AND(ISBLANK($C6),ISBLANK($D6),ISBLANK($E6)),"",IF(($G6=3),$H6*2,$J6))</f>
        <v/>
      </c>
      <c r="K6" s="93"/>
    </row>
    <row r="7" spans="1:14" ht="23.25" customHeight="1" thickBot="1" x14ac:dyDescent="0.45">
      <c r="A7" s="227">
        <f>Writing!A7</f>
        <v>2</v>
      </c>
      <c r="B7" s="229"/>
      <c r="C7" s="42"/>
      <c r="D7" s="42"/>
      <c r="E7" s="110"/>
      <c r="F7" s="61" t="str">
        <f t="shared" si="0"/>
        <v/>
      </c>
      <c r="G7" s="62" t="str">
        <f>IF(AND(ISBLANK(C7),ISBLANK(D7),ISBLANK(E7)),"",COUNT($C7:E7))</f>
        <v/>
      </c>
      <c r="H7" s="63" t="str">
        <f t="shared" si="1"/>
        <v/>
      </c>
      <c r="I7" s="72" t="str">
        <f t="shared" ref="I7:I35" si="2">IF(AND(ISBLANK($C7),ISBLANK($D7),ISBLANK($E7)),"",IF($G7=2,$H7*2,$I7))</f>
        <v/>
      </c>
      <c r="J7" s="80" t="str">
        <f t="shared" ref="J7:J35" si="3">IF(AND(ISBLANK($C7),ISBLANK($D7),ISBLANK($E7)),"",IF(($G7=3),$H7*2,$J7))</f>
        <v/>
      </c>
      <c r="K7" s="94"/>
    </row>
    <row r="8" spans="1:14" ht="23.25" customHeight="1" thickBot="1" x14ac:dyDescent="0.45">
      <c r="A8" s="227">
        <f>Writing!A8</f>
        <v>3</v>
      </c>
      <c r="B8" s="229"/>
      <c r="C8" s="42"/>
      <c r="D8" s="42"/>
      <c r="E8" s="110"/>
      <c r="F8" s="61" t="str">
        <f t="shared" si="0"/>
        <v/>
      </c>
      <c r="G8" s="62" t="str">
        <f>IF(AND(ISBLANK(C8),ISBLANK(D8),ISBLANK(E8)),"",COUNT($C8:E8))</f>
        <v/>
      </c>
      <c r="H8" s="63" t="str">
        <f t="shared" si="1"/>
        <v/>
      </c>
      <c r="I8" s="72" t="str">
        <f t="shared" si="2"/>
        <v/>
      </c>
      <c r="J8" s="80" t="str">
        <f t="shared" si="3"/>
        <v/>
      </c>
      <c r="K8" s="94"/>
    </row>
    <row r="9" spans="1:14" ht="23.25" customHeight="1" thickBot="1" x14ac:dyDescent="0.45">
      <c r="A9" s="227">
        <f>Writing!A9</f>
        <v>4</v>
      </c>
      <c r="B9" s="229"/>
      <c r="C9" s="42"/>
      <c r="D9" s="42"/>
      <c r="E9" s="110"/>
      <c r="F9" s="61" t="str">
        <f t="shared" si="0"/>
        <v/>
      </c>
      <c r="G9" s="62" t="str">
        <f>IF(AND(ISBLANK(C9),ISBLANK(D9),ISBLANK(E9)),"",COUNT($C9:E9))</f>
        <v/>
      </c>
      <c r="H9" s="63" t="str">
        <f t="shared" si="1"/>
        <v/>
      </c>
      <c r="I9" s="72" t="str">
        <f t="shared" si="2"/>
        <v/>
      </c>
      <c r="J9" s="80" t="str">
        <f t="shared" si="3"/>
        <v/>
      </c>
      <c r="K9" s="94"/>
    </row>
    <row r="10" spans="1:14" ht="23.25" customHeight="1" thickBot="1" x14ac:dyDescent="0.45">
      <c r="A10" s="227">
        <f>Writing!A10</f>
        <v>5</v>
      </c>
      <c r="B10" s="229"/>
      <c r="C10" s="42"/>
      <c r="D10" s="42"/>
      <c r="E10" s="110"/>
      <c r="F10" s="61" t="str">
        <f t="shared" si="0"/>
        <v/>
      </c>
      <c r="G10" s="62" t="str">
        <f>IF(AND(ISBLANK(C10),ISBLANK(D10),ISBLANK(E10)),"",COUNT($C10:E10))</f>
        <v/>
      </c>
      <c r="H10" s="63" t="str">
        <f t="shared" si="1"/>
        <v/>
      </c>
      <c r="I10" s="72" t="str">
        <f t="shared" si="2"/>
        <v/>
      </c>
      <c r="J10" s="80" t="str">
        <f t="shared" si="3"/>
        <v/>
      </c>
      <c r="K10" s="94"/>
    </row>
    <row r="11" spans="1:14" ht="23.25" customHeight="1" thickBot="1" x14ac:dyDescent="0.45">
      <c r="A11" s="227">
        <f>Writing!A11</f>
        <v>6</v>
      </c>
      <c r="B11" s="229"/>
      <c r="C11" s="42"/>
      <c r="D11" s="42"/>
      <c r="E11" s="110"/>
      <c r="F11" s="61" t="str">
        <f t="shared" si="0"/>
        <v/>
      </c>
      <c r="G11" s="62" t="str">
        <f>IF(AND(ISBLANK(C11),ISBLANK(D11),ISBLANK(E11)),"",COUNT($C11:E11))</f>
        <v/>
      </c>
      <c r="H11" s="63" t="str">
        <f t="shared" si="1"/>
        <v/>
      </c>
      <c r="I11" s="72" t="str">
        <f t="shared" si="2"/>
        <v/>
      </c>
      <c r="J11" s="80" t="str">
        <f t="shared" si="3"/>
        <v/>
      </c>
      <c r="K11" s="94"/>
    </row>
    <row r="12" spans="1:14" ht="23.25" customHeight="1" thickBot="1" x14ac:dyDescent="0.45">
      <c r="A12" s="227">
        <f>Writing!A12</f>
        <v>7</v>
      </c>
      <c r="B12" s="229"/>
      <c r="C12" s="42"/>
      <c r="D12" s="42"/>
      <c r="E12" s="110"/>
      <c r="F12" s="61" t="str">
        <f t="shared" si="0"/>
        <v/>
      </c>
      <c r="G12" s="62" t="str">
        <f>IF(AND(ISBLANK(C12),ISBLANK(D12),ISBLANK(E12)),"",COUNT($C12:E12))</f>
        <v/>
      </c>
      <c r="H12" s="63" t="str">
        <f t="shared" si="1"/>
        <v/>
      </c>
      <c r="I12" s="72" t="str">
        <f t="shared" si="2"/>
        <v/>
      </c>
      <c r="J12" s="80" t="str">
        <f t="shared" si="3"/>
        <v/>
      </c>
      <c r="K12" s="94"/>
    </row>
    <row r="13" spans="1:14" ht="23.25" customHeight="1" thickBot="1" x14ac:dyDescent="0.45">
      <c r="A13" s="227">
        <f>Writing!A13</f>
        <v>8</v>
      </c>
      <c r="B13" s="229"/>
      <c r="C13" s="42"/>
      <c r="D13" s="42"/>
      <c r="E13" s="110"/>
      <c r="F13" s="61" t="str">
        <f t="shared" si="0"/>
        <v/>
      </c>
      <c r="G13" s="62" t="str">
        <f>IF(AND(ISBLANK(C13),ISBLANK(D13),ISBLANK(E13)),"",COUNT($C13:E13))</f>
        <v/>
      </c>
      <c r="H13" s="63" t="str">
        <f t="shared" si="1"/>
        <v/>
      </c>
      <c r="I13" s="72" t="str">
        <f t="shared" si="2"/>
        <v/>
      </c>
      <c r="J13" s="80" t="str">
        <f t="shared" si="3"/>
        <v/>
      </c>
      <c r="K13" s="94"/>
    </row>
    <row r="14" spans="1:14" ht="23.25" customHeight="1" thickBot="1" x14ac:dyDescent="0.45">
      <c r="A14" s="227">
        <f>Writing!A14</f>
        <v>9</v>
      </c>
      <c r="B14" s="229"/>
      <c r="C14" s="42"/>
      <c r="D14" s="42"/>
      <c r="E14" s="110"/>
      <c r="F14" s="61" t="str">
        <f t="shared" si="0"/>
        <v/>
      </c>
      <c r="G14" s="62" t="str">
        <f>IF(AND(ISBLANK(C14),ISBLANK(D14),ISBLANK(E14)),"",COUNT($C14:E14))</f>
        <v/>
      </c>
      <c r="H14" s="63" t="str">
        <f t="shared" si="1"/>
        <v/>
      </c>
      <c r="I14" s="72" t="str">
        <f t="shared" si="2"/>
        <v/>
      </c>
      <c r="J14" s="80" t="str">
        <f t="shared" si="3"/>
        <v/>
      </c>
      <c r="K14" s="94"/>
    </row>
    <row r="15" spans="1:14" ht="23.25" customHeight="1" thickBot="1" x14ac:dyDescent="0.45">
      <c r="A15" s="227">
        <f>Writing!A15</f>
        <v>10</v>
      </c>
      <c r="B15" s="229"/>
      <c r="C15" s="42"/>
      <c r="D15" s="42"/>
      <c r="E15" s="110"/>
      <c r="F15" s="61" t="str">
        <f t="shared" si="0"/>
        <v/>
      </c>
      <c r="G15" s="62" t="str">
        <f>IF(AND(ISBLANK(C15),ISBLANK(D15),ISBLANK(E15)),"",COUNT($C15:E15))</f>
        <v/>
      </c>
      <c r="H15" s="63" t="str">
        <f t="shared" si="1"/>
        <v/>
      </c>
      <c r="I15" s="72" t="str">
        <f t="shared" si="2"/>
        <v/>
      </c>
      <c r="J15" s="80" t="str">
        <f t="shared" si="3"/>
        <v/>
      </c>
      <c r="K15" s="94"/>
    </row>
    <row r="16" spans="1:14" ht="23.25" customHeight="1" thickBot="1" x14ac:dyDescent="0.45">
      <c r="A16" s="227">
        <f>Writing!A16</f>
        <v>11</v>
      </c>
      <c r="B16" s="229"/>
      <c r="C16" s="42"/>
      <c r="D16" s="42"/>
      <c r="E16" s="110"/>
      <c r="F16" s="61" t="str">
        <f t="shared" si="0"/>
        <v/>
      </c>
      <c r="G16" s="62" t="str">
        <f>IF(AND(ISBLANK(C16),ISBLANK(D16),ISBLANK(E16)),"",COUNT($C16:E16))</f>
        <v/>
      </c>
      <c r="H16" s="63" t="str">
        <f t="shared" si="1"/>
        <v/>
      </c>
      <c r="I16" s="72" t="str">
        <f t="shared" si="2"/>
        <v/>
      </c>
      <c r="J16" s="80" t="str">
        <f t="shared" si="3"/>
        <v/>
      </c>
      <c r="K16" s="94"/>
    </row>
    <row r="17" spans="1:11" ht="23.25" customHeight="1" thickBot="1" x14ac:dyDescent="0.45">
      <c r="A17" s="227">
        <f>Writing!A17</f>
        <v>12</v>
      </c>
      <c r="B17" s="229"/>
      <c r="C17" s="42"/>
      <c r="D17" s="42"/>
      <c r="E17" s="110"/>
      <c r="F17" s="61" t="str">
        <f t="shared" si="0"/>
        <v/>
      </c>
      <c r="G17" s="62" t="str">
        <f>IF(AND(ISBLANK(C17),ISBLANK(D17),ISBLANK(E17)),"",COUNT($C17:E17))</f>
        <v/>
      </c>
      <c r="H17" s="63" t="str">
        <f t="shared" si="1"/>
        <v/>
      </c>
      <c r="I17" s="72" t="str">
        <f t="shared" si="2"/>
        <v/>
      </c>
      <c r="J17" s="80" t="str">
        <f t="shared" si="3"/>
        <v/>
      </c>
      <c r="K17" s="94"/>
    </row>
    <row r="18" spans="1:11" ht="23.25" customHeight="1" thickBot="1" x14ac:dyDescent="0.45">
      <c r="A18" s="227">
        <f>Writing!A18</f>
        <v>13</v>
      </c>
      <c r="B18" s="229"/>
      <c r="C18" s="42"/>
      <c r="D18" s="42"/>
      <c r="E18" s="110"/>
      <c r="F18" s="61" t="str">
        <f t="shared" si="0"/>
        <v/>
      </c>
      <c r="G18" s="62" t="str">
        <f>IF(AND(ISBLANK(C18),ISBLANK(D18),ISBLANK(E18)),"",COUNT($C18:E18))</f>
        <v/>
      </c>
      <c r="H18" s="63" t="str">
        <f t="shared" si="1"/>
        <v/>
      </c>
      <c r="I18" s="72" t="str">
        <f t="shared" si="2"/>
        <v/>
      </c>
      <c r="J18" s="80" t="str">
        <f t="shared" si="3"/>
        <v/>
      </c>
      <c r="K18" s="94"/>
    </row>
    <row r="19" spans="1:11" ht="23.25" customHeight="1" thickBot="1" x14ac:dyDescent="0.45">
      <c r="A19" s="227">
        <f>Writing!A19</f>
        <v>14</v>
      </c>
      <c r="B19" s="229"/>
      <c r="C19" s="42"/>
      <c r="D19" s="42"/>
      <c r="E19" s="110"/>
      <c r="F19" s="61" t="str">
        <f t="shared" si="0"/>
        <v/>
      </c>
      <c r="G19" s="62" t="str">
        <f>IF(AND(ISBLANK(C19),ISBLANK(D19),ISBLANK(E19)),"",COUNT($C19:E19))</f>
        <v/>
      </c>
      <c r="H19" s="63" t="str">
        <f t="shared" si="1"/>
        <v/>
      </c>
      <c r="I19" s="72" t="str">
        <f t="shared" si="2"/>
        <v/>
      </c>
      <c r="J19" s="80" t="str">
        <f t="shared" si="3"/>
        <v/>
      </c>
      <c r="K19" s="94"/>
    </row>
    <row r="20" spans="1:11" ht="23.25" customHeight="1" thickBot="1" x14ac:dyDescent="0.45">
      <c r="A20" s="227">
        <f>Writing!A20</f>
        <v>15</v>
      </c>
      <c r="B20" s="229"/>
      <c r="C20" s="42"/>
      <c r="D20" s="42"/>
      <c r="E20" s="110"/>
      <c r="F20" s="61" t="str">
        <f t="shared" si="0"/>
        <v/>
      </c>
      <c r="G20" s="62" t="str">
        <f>IF(AND(ISBLANK(C20),ISBLANK(D20),ISBLANK(E20)),"",COUNT($C20:E20))</f>
        <v/>
      </c>
      <c r="H20" s="63" t="str">
        <f t="shared" si="1"/>
        <v/>
      </c>
      <c r="I20" s="72" t="str">
        <f t="shared" si="2"/>
        <v/>
      </c>
      <c r="J20" s="80" t="str">
        <f t="shared" si="3"/>
        <v/>
      </c>
      <c r="K20" s="94"/>
    </row>
    <row r="21" spans="1:11" ht="23.25" customHeight="1" thickBot="1" x14ac:dyDescent="0.45">
      <c r="A21" s="227">
        <f>Writing!A21</f>
        <v>16</v>
      </c>
      <c r="B21" s="229"/>
      <c r="C21" s="42"/>
      <c r="D21" s="42"/>
      <c r="E21" s="110"/>
      <c r="F21" s="61" t="str">
        <f t="shared" si="0"/>
        <v/>
      </c>
      <c r="G21" s="62" t="str">
        <f>IF(AND(ISBLANK(C21),ISBLANK(D21),ISBLANK(E21)),"",COUNT($C21:E21))</f>
        <v/>
      </c>
      <c r="H21" s="63" t="str">
        <f t="shared" si="1"/>
        <v/>
      </c>
      <c r="I21" s="72" t="str">
        <f t="shared" si="2"/>
        <v/>
      </c>
      <c r="J21" s="80" t="str">
        <f t="shared" si="3"/>
        <v/>
      </c>
      <c r="K21" s="94"/>
    </row>
    <row r="22" spans="1:11" ht="23.25" customHeight="1" thickBot="1" x14ac:dyDescent="0.45">
      <c r="A22" s="227">
        <f>Writing!A22</f>
        <v>17</v>
      </c>
      <c r="B22" s="229"/>
      <c r="C22" s="42"/>
      <c r="D22" s="42"/>
      <c r="E22" s="110"/>
      <c r="F22" s="61" t="str">
        <f t="shared" si="0"/>
        <v/>
      </c>
      <c r="G22" s="62" t="str">
        <f>IF(AND(ISBLANK(C22),ISBLANK(D22),ISBLANK(E22)),"",COUNT($C22:E22))</f>
        <v/>
      </c>
      <c r="H22" s="63" t="str">
        <f t="shared" si="1"/>
        <v/>
      </c>
      <c r="I22" s="72" t="str">
        <f t="shared" si="2"/>
        <v/>
      </c>
      <c r="J22" s="80" t="str">
        <f t="shared" si="3"/>
        <v/>
      </c>
      <c r="K22" s="94"/>
    </row>
    <row r="23" spans="1:11" ht="23.25" customHeight="1" thickBot="1" x14ac:dyDescent="0.45">
      <c r="A23" s="227">
        <f>Writing!A23</f>
        <v>18</v>
      </c>
      <c r="B23" s="229"/>
      <c r="C23" s="42"/>
      <c r="D23" s="42"/>
      <c r="E23" s="110"/>
      <c r="F23" s="61" t="str">
        <f t="shared" si="0"/>
        <v/>
      </c>
      <c r="G23" s="62" t="str">
        <f>IF(AND(ISBLANK(C23),ISBLANK(D23),ISBLANK(E23)),"",COUNT($C23:E23))</f>
        <v/>
      </c>
      <c r="H23" s="63" t="str">
        <f t="shared" si="1"/>
        <v/>
      </c>
      <c r="I23" s="72" t="str">
        <f t="shared" si="2"/>
        <v/>
      </c>
      <c r="J23" s="80" t="str">
        <f t="shared" si="3"/>
        <v/>
      </c>
      <c r="K23" s="94"/>
    </row>
    <row r="24" spans="1:11" ht="23.25" customHeight="1" thickBot="1" x14ac:dyDescent="0.45">
      <c r="A24" s="227">
        <f>Writing!A24</f>
        <v>19</v>
      </c>
      <c r="B24" s="229"/>
      <c r="C24" s="42"/>
      <c r="D24" s="42"/>
      <c r="E24" s="110"/>
      <c r="F24" s="61" t="str">
        <f t="shared" si="0"/>
        <v/>
      </c>
      <c r="G24" s="62" t="str">
        <f>IF(AND(ISBLANK(C24),ISBLANK(D24),ISBLANK(E24)),"",COUNT($C24:E24))</f>
        <v/>
      </c>
      <c r="H24" s="63" t="str">
        <f t="shared" si="1"/>
        <v/>
      </c>
      <c r="I24" s="72" t="str">
        <f t="shared" si="2"/>
        <v/>
      </c>
      <c r="J24" s="80" t="str">
        <f t="shared" si="3"/>
        <v/>
      </c>
      <c r="K24" s="94"/>
    </row>
    <row r="25" spans="1:11" ht="23.25" customHeight="1" thickBot="1" x14ac:dyDescent="0.45">
      <c r="A25" s="227">
        <f>Writing!A25</f>
        <v>20</v>
      </c>
      <c r="B25" s="229"/>
      <c r="C25" s="42"/>
      <c r="D25" s="42"/>
      <c r="E25" s="110"/>
      <c r="F25" s="61" t="str">
        <f t="shared" si="0"/>
        <v/>
      </c>
      <c r="G25" s="62" t="str">
        <f>IF(AND(ISBLANK(C25),ISBLANK(D25),ISBLANK(E25)),"",COUNT($C25:E25))</f>
        <v/>
      </c>
      <c r="H25" s="63" t="str">
        <f t="shared" si="1"/>
        <v/>
      </c>
      <c r="I25" s="72" t="str">
        <f t="shared" si="2"/>
        <v/>
      </c>
      <c r="J25" s="80" t="str">
        <f t="shared" si="3"/>
        <v/>
      </c>
      <c r="K25" s="94"/>
    </row>
    <row r="26" spans="1:11" ht="23.25" customHeight="1" thickBot="1" x14ac:dyDescent="0.45">
      <c r="A26" s="227">
        <f>Writing!A26</f>
        <v>21</v>
      </c>
      <c r="B26" s="229"/>
      <c r="C26" s="42"/>
      <c r="D26" s="42"/>
      <c r="E26" s="110"/>
      <c r="F26" s="61" t="str">
        <f t="shared" si="0"/>
        <v/>
      </c>
      <c r="G26" s="62" t="str">
        <f>IF(AND(ISBLANK(C26),ISBLANK(D26),ISBLANK(E26)),"",COUNT($C26:E26))</f>
        <v/>
      </c>
      <c r="H26" s="63" t="str">
        <f t="shared" si="1"/>
        <v/>
      </c>
      <c r="I26" s="72" t="str">
        <f t="shared" si="2"/>
        <v/>
      </c>
      <c r="J26" s="80" t="str">
        <f t="shared" si="3"/>
        <v/>
      </c>
      <c r="K26" s="94"/>
    </row>
    <row r="27" spans="1:11" ht="23.25" customHeight="1" thickBot="1" x14ac:dyDescent="0.45">
      <c r="A27" s="227">
        <f>Writing!A27</f>
        <v>22</v>
      </c>
      <c r="B27" s="229"/>
      <c r="C27" s="42"/>
      <c r="D27" s="42"/>
      <c r="E27" s="110"/>
      <c r="F27" s="61" t="str">
        <f t="shared" si="0"/>
        <v/>
      </c>
      <c r="G27" s="62" t="str">
        <f>IF(AND(ISBLANK(C27),ISBLANK(D27),ISBLANK(E27)),"",COUNT($C27:E27))</f>
        <v/>
      </c>
      <c r="H27" s="63" t="str">
        <f t="shared" si="1"/>
        <v/>
      </c>
      <c r="I27" s="72" t="str">
        <f t="shared" si="2"/>
        <v/>
      </c>
      <c r="J27" s="80" t="str">
        <f t="shared" si="3"/>
        <v/>
      </c>
      <c r="K27" s="94"/>
    </row>
    <row r="28" spans="1:11" ht="23.25" customHeight="1" thickBot="1" x14ac:dyDescent="0.45">
      <c r="A28" s="227">
        <f>Writing!A28</f>
        <v>23</v>
      </c>
      <c r="B28" s="229"/>
      <c r="C28" s="42"/>
      <c r="D28" s="42"/>
      <c r="E28" s="110"/>
      <c r="F28" s="61" t="str">
        <f t="shared" si="0"/>
        <v/>
      </c>
      <c r="G28" s="62" t="str">
        <f>IF(AND(ISBLANK(C28),ISBLANK(D28),ISBLANK(E28)),"",COUNT($C28:E28))</f>
        <v/>
      </c>
      <c r="H28" s="63" t="str">
        <f t="shared" si="1"/>
        <v/>
      </c>
      <c r="I28" s="72" t="str">
        <f t="shared" si="2"/>
        <v/>
      </c>
      <c r="J28" s="80" t="str">
        <f t="shared" si="3"/>
        <v/>
      </c>
      <c r="K28" s="94"/>
    </row>
    <row r="29" spans="1:11" ht="23.25" customHeight="1" thickBot="1" x14ac:dyDescent="0.45">
      <c r="A29" s="227">
        <f>Writing!A29</f>
        <v>24</v>
      </c>
      <c r="B29" s="229"/>
      <c r="C29" s="42"/>
      <c r="D29" s="42"/>
      <c r="E29" s="110"/>
      <c r="F29" s="61" t="str">
        <f t="shared" si="0"/>
        <v/>
      </c>
      <c r="G29" s="62" t="str">
        <f>IF(AND(ISBLANK(C29),ISBLANK(D29),ISBLANK(E29)),"",COUNT($C29:E29))</f>
        <v/>
      </c>
      <c r="H29" s="63" t="str">
        <f t="shared" si="1"/>
        <v/>
      </c>
      <c r="I29" s="72" t="str">
        <f t="shared" si="2"/>
        <v/>
      </c>
      <c r="J29" s="80" t="str">
        <f t="shared" si="3"/>
        <v/>
      </c>
      <c r="K29" s="94"/>
    </row>
    <row r="30" spans="1:11" ht="23.25" customHeight="1" thickBot="1" x14ac:dyDescent="0.45">
      <c r="A30" s="227">
        <f>Writing!A30</f>
        <v>25</v>
      </c>
      <c r="B30" s="229"/>
      <c r="C30" s="42"/>
      <c r="D30" s="42"/>
      <c r="E30" s="110"/>
      <c r="F30" s="61" t="str">
        <f t="shared" si="0"/>
        <v/>
      </c>
      <c r="G30" s="62" t="str">
        <f>IF(AND(ISBLANK(C30),ISBLANK(D30),ISBLANK(E30)),"",COUNT($C30:E30))</f>
        <v/>
      </c>
      <c r="H30" s="63" t="str">
        <f t="shared" si="1"/>
        <v/>
      </c>
      <c r="I30" s="72" t="str">
        <f t="shared" si="2"/>
        <v/>
      </c>
      <c r="J30" s="80" t="str">
        <f t="shared" si="3"/>
        <v/>
      </c>
      <c r="K30" s="94"/>
    </row>
    <row r="31" spans="1:11" ht="23.25" customHeight="1" thickBot="1" x14ac:dyDescent="0.45">
      <c r="A31" s="227">
        <f>Writing!A31</f>
        <v>26</v>
      </c>
      <c r="B31" s="229"/>
      <c r="C31" s="42"/>
      <c r="D31" s="42"/>
      <c r="E31" s="110"/>
      <c r="F31" s="61" t="str">
        <f t="shared" si="0"/>
        <v/>
      </c>
      <c r="G31" s="62" t="str">
        <f>IF(AND(ISBLANK(C31),ISBLANK(D31),ISBLANK(E31)),"",COUNT($C31:E31))</f>
        <v/>
      </c>
      <c r="H31" s="63" t="str">
        <f t="shared" si="1"/>
        <v/>
      </c>
      <c r="I31" s="72" t="str">
        <f t="shared" si="2"/>
        <v/>
      </c>
      <c r="J31" s="80" t="str">
        <f t="shared" si="3"/>
        <v/>
      </c>
      <c r="K31" s="94"/>
    </row>
    <row r="32" spans="1:11" ht="23.25" customHeight="1" thickBot="1" x14ac:dyDescent="0.45">
      <c r="A32" s="227">
        <f>Writing!A32</f>
        <v>27</v>
      </c>
      <c r="B32" s="229"/>
      <c r="C32" s="42"/>
      <c r="D32" s="42"/>
      <c r="E32" s="110"/>
      <c r="F32" s="61" t="str">
        <f t="shared" si="0"/>
        <v/>
      </c>
      <c r="G32" s="62" t="str">
        <f>IF(AND(ISBLANK(C32),ISBLANK(D32),ISBLANK(E32)),"",COUNT($C32:E32))</f>
        <v/>
      </c>
      <c r="H32" s="63" t="str">
        <f t="shared" si="1"/>
        <v/>
      </c>
      <c r="I32" s="72" t="str">
        <f t="shared" si="2"/>
        <v/>
      </c>
      <c r="J32" s="80" t="str">
        <f t="shared" si="3"/>
        <v/>
      </c>
      <c r="K32" s="94"/>
    </row>
    <row r="33" spans="1:11" ht="23.25" customHeight="1" thickBot="1" x14ac:dyDescent="0.45">
      <c r="A33" s="227">
        <f>Writing!A33</f>
        <v>28</v>
      </c>
      <c r="B33" s="229"/>
      <c r="C33" s="42"/>
      <c r="D33" s="42"/>
      <c r="E33" s="110"/>
      <c r="F33" s="61" t="str">
        <f t="shared" si="0"/>
        <v/>
      </c>
      <c r="G33" s="62" t="str">
        <f>IF(AND(ISBLANK(C33),ISBLANK(D33),ISBLANK(E33)),"",COUNT($C33:E33))</f>
        <v/>
      </c>
      <c r="H33" s="63" t="str">
        <f t="shared" si="1"/>
        <v/>
      </c>
      <c r="I33" s="72" t="str">
        <f t="shared" si="2"/>
        <v/>
      </c>
      <c r="J33" s="80" t="str">
        <f t="shared" si="3"/>
        <v/>
      </c>
      <c r="K33" s="94"/>
    </row>
    <row r="34" spans="1:11" ht="23.25" customHeight="1" thickBot="1" x14ac:dyDescent="0.45">
      <c r="A34" s="227">
        <f>Writing!A34</f>
        <v>29</v>
      </c>
      <c r="B34" s="229"/>
      <c r="C34" s="42"/>
      <c r="D34" s="42"/>
      <c r="E34" s="110"/>
      <c r="F34" s="61" t="str">
        <f t="shared" si="0"/>
        <v/>
      </c>
      <c r="G34" s="62" t="str">
        <f>IF(AND(ISBLANK(C34),ISBLANK(D34),ISBLANK(E34)),"",COUNT($C34:E34))</f>
        <v/>
      </c>
      <c r="H34" s="63" t="str">
        <f t="shared" si="1"/>
        <v/>
      </c>
      <c r="I34" s="72" t="str">
        <f t="shared" si="2"/>
        <v/>
      </c>
      <c r="J34" s="80" t="str">
        <f t="shared" si="3"/>
        <v/>
      </c>
      <c r="K34" s="95"/>
    </row>
    <row r="35" spans="1:11" ht="23.25" customHeight="1" thickBot="1" x14ac:dyDescent="0.45">
      <c r="A35" s="227">
        <f>Writing!A35</f>
        <v>30</v>
      </c>
      <c r="B35" s="230"/>
      <c r="C35" s="42"/>
      <c r="D35" s="42"/>
      <c r="E35" s="110"/>
      <c r="F35" s="261" t="str">
        <f t="shared" si="0"/>
        <v/>
      </c>
      <c r="G35" s="262" t="str">
        <f>IF(AND(ISBLANK(C35),ISBLANK(D35),ISBLANK(E35)),"",COUNT($C35:E35))</f>
        <v/>
      </c>
      <c r="H35" s="263" t="str">
        <f t="shared" si="1"/>
        <v/>
      </c>
      <c r="I35" s="72" t="str">
        <f t="shared" si="2"/>
        <v/>
      </c>
      <c r="J35" s="80" t="str">
        <f t="shared" si="3"/>
        <v/>
      </c>
      <c r="K35" s="96"/>
    </row>
    <row r="36" spans="1:11" s="10" customFormat="1" ht="45" customHeight="1" thickBot="1" x14ac:dyDescent="0.4">
      <c r="B36" s="136" t="s">
        <v>19</v>
      </c>
      <c r="C36" s="67">
        <f>COUNT(C$6:C$35)</f>
        <v>0</v>
      </c>
      <c r="D36" s="66">
        <f t="shared" ref="D36:E36" si="4">COUNT(D$6:D$35)</f>
        <v>0</v>
      </c>
      <c r="E36" s="82">
        <f t="shared" si="4"/>
        <v>0</v>
      </c>
      <c r="F36" s="264"/>
      <c r="G36" s="265"/>
      <c r="H36" s="266"/>
      <c r="I36" s="81">
        <f>COUNT(I6:I35)</f>
        <v>0</v>
      </c>
      <c r="J36" s="81">
        <f>COUNT(J6:J35)</f>
        <v>0</v>
      </c>
      <c r="K36" s="22"/>
    </row>
    <row r="37" spans="1:11" s="246" customFormat="1" x14ac:dyDescent="0.35"/>
    <row r="38" spans="1:11" s="246" customFormat="1" x14ac:dyDescent="0.35"/>
    <row r="39" spans="1:11" s="246" customFormat="1" x14ac:dyDescent="0.35"/>
    <row r="40" spans="1:11" s="246" customFormat="1" x14ac:dyDescent="0.35"/>
    <row r="41" spans="1:11" s="246" customFormat="1" x14ac:dyDescent="0.35"/>
    <row r="42" spans="1:11" s="246" customFormat="1" x14ac:dyDescent="0.35"/>
    <row r="43" spans="1:11" s="246" customFormat="1" x14ac:dyDescent="0.35"/>
    <row r="44" spans="1:11" s="246" customFormat="1" x14ac:dyDescent="0.35">
      <c r="C44" s="247">
        <v>10</v>
      </c>
    </row>
    <row r="45" spans="1:11" s="246" customFormat="1" x14ac:dyDescent="0.35">
      <c r="C45" s="247">
        <v>9</v>
      </c>
    </row>
    <row r="46" spans="1:11" s="246" customFormat="1" x14ac:dyDescent="0.35">
      <c r="C46" s="247">
        <v>8</v>
      </c>
    </row>
    <row r="47" spans="1:11" s="246" customFormat="1" x14ac:dyDescent="0.35">
      <c r="C47" s="247">
        <v>7</v>
      </c>
    </row>
    <row r="48" spans="1:11" s="246" customFormat="1" x14ac:dyDescent="0.35">
      <c r="C48" s="247">
        <v>6</v>
      </c>
    </row>
    <row r="49" spans="3:3" s="246" customFormat="1" x14ac:dyDescent="0.35">
      <c r="C49" s="247">
        <v>5</v>
      </c>
    </row>
    <row r="50" spans="3:3" s="246" customFormat="1" x14ac:dyDescent="0.35">
      <c r="C50" s="247">
        <v>4</v>
      </c>
    </row>
    <row r="51" spans="3:3" s="246" customFormat="1" x14ac:dyDescent="0.35">
      <c r="C51" s="247">
        <v>3</v>
      </c>
    </row>
    <row r="52" spans="3:3" s="246" customFormat="1" x14ac:dyDescent="0.35">
      <c r="C52" s="247">
        <v>2</v>
      </c>
    </row>
    <row r="53" spans="3:3" s="246" customFormat="1" x14ac:dyDescent="0.35">
      <c r="C53" s="247">
        <v>1</v>
      </c>
    </row>
    <row r="54" spans="3:3" s="246" customFormat="1" x14ac:dyDescent="0.35">
      <c r="C54" s="247">
        <v>0</v>
      </c>
    </row>
    <row r="55" spans="3:3" s="246" customFormat="1" x14ac:dyDescent="0.35">
      <c r="C55" s="247" t="s">
        <v>20</v>
      </c>
    </row>
  </sheetData>
  <sheetProtection sheet="1" formatCells="0"/>
  <mergeCells count="4">
    <mergeCell ref="C2:D2"/>
    <mergeCell ref="I4:I5"/>
    <mergeCell ref="J4:J5"/>
    <mergeCell ref="F2:G2"/>
  </mergeCells>
  <dataValidations count="5">
    <dataValidation type="list" allowBlank="1" showInputMessage="1" showErrorMessage="1" errorTitle="Listening" error="Input a mark between  0 and 10" promptTitle="Listening " prompt="A mark between 0 and 10" sqref="C6:E35" xr:uid="{00000000-0002-0000-0000-000000000000}">
      <formula1>$C$44:$C$54</formula1>
    </dataValidation>
    <dataValidation allowBlank="1" showInputMessage="1" showErrorMessage="1" errorTitle="Task" error="Input Task Title" promptTitle="Task" prompt="Task Title_x000a_" sqref="C3:E3" xr:uid="{00000000-0002-0000-0000-000001000000}"/>
    <dataValidation type="date" allowBlank="1" showInputMessage="1" showErrorMessage="1" errorTitle="Date" error="Input the Date when the task was assigned Eg 15-11-18_x000a_" promptTitle="Date (DD-MM-YY)" prompt="Date when Task was assigned." sqref="C4:E4" xr:uid="{00000000-0002-0000-0000-000002000000}">
      <formula1>43374</formula1>
      <formula2>43647</formula2>
    </dataValidation>
    <dataValidation type="list" allowBlank="1" showInputMessage="1" showErrorMessage="1" errorTitle="College" error="Choose a College from the list" promptTitle="College" prompt="Choose a College from the list_x000a_" sqref="C2:D2" xr:uid="{00000000-0002-0000-0000-000003000000}">
      <formula1>Kulleġġi</formula1>
    </dataValidation>
    <dataValidation type="list" allowBlank="1" showInputMessage="1" showErrorMessage="1" errorTitle="School" error="Choose a School fron the list" promptTitle="School" prompt="Choose a School from the list" sqref="F2" xr:uid="{00000000-0002-0000-0000-000004000000}">
      <formula1>INDIRECT($C$2)</formula1>
    </dataValidation>
  </dataValidations>
  <pageMargins left="0.25" right="0.25" top="0.75" bottom="0.75" header="0.3" footer="0.3"/>
  <pageSetup paperSize="9" scale="3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36"/>
  <sheetViews>
    <sheetView zoomScale="90" zoomScaleNormal="90" zoomScaleSheetLayoutView="90" workbookViewId="0">
      <selection activeCell="B1" sqref="B1"/>
    </sheetView>
  </sheetViews>
  <sheetFormatPr defaultColWidth="17.54296875" defaultRowHeight="14.5" x14ac:dyDescent="0.35"/>
  <cols>
    <col min="1" max="1" width="9.54296875" customWidth="1"/>
    <col min="2" max="2" width="26.1796875" customWidth="1"/>
    <col min="3" max="5" width="18.453125" customWidth="1"/>
    <col min="6" max="6" width="14.54296875" customWidth="1"/>
    <col min="7" max="7" width="15" customWidth="1"/>
    <col min="8" max="8" width="14" customWidth="1"/>
    <col min="9" max="9" width="23.81640625" customWidth="1"/>
    <col min="10" max="10" width="22.81640625" customWidth="1"/>
    <col min="11" max="11" width="38.54296875" customWidth="1"/>
  </cols>
  <sheetData>
    <row r="1" spans="1:11" s="38" customFormat="1" ht="37.4" customHeight="1" thickBot="1" x14ac:dyDescent="0.4">
      <c r="A1" s="39"/>
      <c r="B1" s="141" t="str">
        <f>Writing!B1</f>
        <v>Year 6</v>
      </c>
      <c r="C1" s="48"/>
      <c r="D1" s="37"/>
      <c r="E1" s="147" t="s">
        <v>1</v>
      </c>
      <c r="F1" s="300" t="s">
        <v>21</v>
      </c>
      <c r="G1" s="301"/>
      <c r="H1" s="37"/>
      <c r="I1" s="292"/>
      <c r="J1" s="293"/>
      <c r="K1" s="37"/>
    </row>
    <row r="2" spans="1:11" s="54" customFormat="1" ht="45" customHeight="1" thickBot="1" x14ac:dyDescent="0.4">
      <c r="A2" s="53"/>
      <c r="B2" s="114" t="s">
        <v>3</v>
      </c>
      <c r="C2" s="358" t="str">
        <f>IF(ISBLANK(Listening!C2),"",Listening!C2)</f>
        <v/>
      </c>
      <c r="D2" s="358"/>
      <c r="E2" s="114" t="s">
        <v>4</v>
      </c>
      <c r="F2" s="350" t="str">
        <f>IF(ISBLANK(Listening!F2),"",Listening!F2)</f>
        <v/>
      </c>
      <c r="G2" s="351"/>
      <c r="H2" s="294" t="s">
        <v>22</v>
      </c>
      <c r="I2" s="101" t="str">
        <f>IF(ISBLANK(Listening!I2),"",Listening!I2)</f>
        <v/>
      </c>
      <c r="J2" s="341"/>
      <c r="K2" s="92"/>
    </row>
    <row r="3" spans="1:11" s="54" customFormat="1" ht="34.4" customHeight="1" thickBot="1" x14ac:dyDescent="0.4">
      <c r="A3" s="111"/>
      <c r="B3" s="200" t="s">
        <v>6</v>
      </c>
      <c r="C3" s="216"/>
      <c r="D3" s="206"/>
      <c r="E3" s="207"/>
      <c r="F3" s="152"/>
      <c r="G3" s="153"/>
      <c r="H3" s="154"/>
      <c r="I3" s="359" t="s">
        <v>23</v>
      </c>
      <c r="J3" s="361" t="s">
        <v>24</v>
      </c>
      <c r="K3" s="151"/>
    </row>
    <row r="4" spans="1:11" ht="31.5" customHeight="1" thickBot="1" x14ac:dyDescent="0.5">
      <c r="A4" s="113"/>
      <c r="B4" s="201" t="s">
        <v>7</v>
      </c>
      <c r="C4" s="208"/>
      <c r="D4" s="209"/>
      <c r="E4" s="209"/>
      <c r="F4" s="155"/>
      <c r="G4" s="156"/>
      <c r="H4" s="157"/>
      <c r="I4" s="360"/>
      <c r="J4" s="362"/>
      <c r="K4" s="103"/>
    </row>
    <row r="5" spans="1:11" s="4" customFormat="1" ht="84" customHeight="1" thickBot="1" x14ac:dyDescent="0.5">
      <c r="A5" s="112" t="s">
        <v>10</v>
      </c>
      <c r="B5" s="199" t="s">
        <v>11</v>
      </c>
      <c r="C5" s="202" t="s">
        <v>25</v>
      </c>
      <c r="D5" s="203" t="s">
        <v>26</v>
      </c>
      <c r="E5" s="203" t="s">
        <v>27</v>
      </c>
      <c r="F5" s="74" t="s">
        <v>15</v>
      </c>
      <c r="G5" s="75" t="s">
        <v>16</v>
      </c>
      <c r="H5" s="76" t="s">
        <v>28</v>
      </c>
      <c r="I5" s="360"/>
      <c r="J5" s="362"/>
      <c r="K5" s="98" t="s">
        <v>18</v>
      </c>
    </row>
    <row r="6" spans="1:11" ht="18.75" customHeight="1" thickBot="1" x14ac:dyDescent="0.45">
      <c r="A6" s="222">
        <f>Writing!A6</f>
        <v>1</v>
      </c>
      <c r="B6" s="219" t="str">
        <f>IF(ISBLANK(Listening!B6),"",Listening!B6)</f>
        <v/>
      </c>
      <c r="C6" s="197"/>
      <c r="D6" s="198"/>
      <c r="E6" s="198"/>
      <c r="F6" s="88" t="str">
        <f t="shared" ref="F6:F35" si="0">IF(AND(ISBLANK(C6),ISBLANK(D6),ISBLANK(E6)),"",SUM($C6:$E6))</f>
        <v/>
      </c>
      <c r="G6" s="60" t="str">
        <f t="shared" ref="G6:G35" si="1">IF(AND(ISBLANK(C6),ISBLANK(D6),ISBLANK(E6)),"",COUNT($C6:$E6))</f>
        <v/>
      </c>
      <c r="H6" s="60" t="str">
        <f t="shared" ref="H6:H35" si="2">IF(AND(ISBLANK(C6),ISBLANK(D6),ISBLANK(E6)),"",IFERROR(F6/G6,0))</f>
        <v/>
      </c>
      <c r="I6" s="234" t="str">
        <f>IF(AND(ISBLANK(C6), ISBLANK(D6), ISBLANK(E6)),"",IF(G6=2,H6,I6))</f>
        <v/>
      </c>
      <c r="J6" s="235" t="str">
        <f>IF(AND(ISBLANK(C6), ISBLANK(D6), ISBLANK(E6)),"",IF((G6=3),H6,J6))</f>
        <v/>
      </c>
      <c r="K6" s="93"/>
    </row>
    <row r="7" spans="1:11" ht="18.75" customHeight="1" thickBot="1" x14ac:dyDescent="0.45">
      <c r="A7" s="223">
        <f>Writing!A7</f>
        <v>2</v>
      </c>
      <c r="B7" s="224" t="str">
        <f>IF(ISBLANK(Listening!B7),"",Listening!B7)</f>
        <v/>
      </c>
      <c r="C7" s="85"/>
      <c r="D7" s="84"/>
      <c r="E7" s="84"/>
      <c r="F7" s="88" t="str">
        <f t="shared" si="0"/>
        <v/>
      </c>
      <c r="G7" s="60" t="str">
        <f t="shared" si="1"/>
        <v/>
      </c>
      <c r="H7" s="60" t="str">
        <f t="shared" si="2"/>
        <v/>
      </c>
      <c r="I7" s="234" t="str">
        <f t="shared" ref="I7:I35" si="3">IF(AND(ISBLANK(C7), ISBLANK(D7), ISBLANK(E7)),"",IF(G7=2,H7,I7))</f>
        <v/>
      </c>
      <c r="J7" s="235" t="str">
        <f t="shared" ref="J7:J35" si="4">IF(AND(ISBLANK(C7), ISBLANK(D7), ISBLANK(E7)),"",IF((G7=3),H7,J7))</f>
        <v/>
      </c>
      <c r="K7" s="94"/>
    </row>
    <row r="8" spans="1:11" ht="18.75" customHeight="1" thickBot="1" x14ac:dyDescent="0.45">
      <c r="A8" s="223">
        <f>Writing!A8</f>
        <v>3</v>
      </c>
      <c r="B8" s="224" t="str">
        <f>IF(ISBLANK(Listening!B8),"",Listening!B8)</f>
        <v/>
      </c>
      <c r="C8" s="85"/>
      <c r="D8" s="84"/>
      <c r="E8" s="84"/>
      <c r="F8" s="88" t="str">
        <f t="shared" si="0"/>
        <v/>
      </c>
      <c r="G8" s="60" t="str">
        <f t="shared" si="1"/>
        <v/>
      </c>
      <c r="H8" s="60" t="str">
        <f t="shared" si="2"/>
        <v/>
      </c>
      <c r="I8" s="234" t="str">
        <f t="shared" si="3"/>
        <v/>
      </c>
      <c r="J8" s="235" t="str">
        <f t="shared" si="4"/>
        <v/>
      </c>
      <c r="K8" s="94"/>
    </row>
    <row r="9" spans="1:11" ht="18.75" customHeight="1" thickBot="1" x14ac:dyDescent="0.45">
      <c r="A9" s="223">
        <f>Writing!A9</f>
        <v>4</v>
      </c>
      <c r="B9" s="224" t="str">
        <f>IF(ISBLANK(Listening!B9),"",Listening!B9)</f>
        <v/>
      </c>
      <c r="C9" s="85"/>
      <c r="D9" s="84"/>
      <c r="E9" s="84"/>
      <c r="F9" s="88" t="str">
        <f t="shared" si="0"/>
        <v/>
      </c>
      <c r="G9" s="60" t="str">
        <f t="shared" si="1"/>
        <v/>
      </c>
      <c r="H9" s="60" t="str">
        <f t="shared" si="2"/>
        <v/>
      </c>
      <c r="I9" s="234" t="str">
        <f t="shared" si="3"/>
        <v/>
      </c>
      <c r="J9" s="235" t="str">
        <f t="shared" si="4"/>
        <v/>
      </c>
      <c r="K9" s="94"/>
    </row>
    <row r="10" spans="1:11" ht="18.75" customHeight="1" thickBot="1" x14ac:dyDescent="0.45">
      <c r="A10" s="223">
        <f>Writing!A10</f>
        <v>5</v>
      </c>
      <c r="B10" s="224" t="str">
        <f>IF(ISBLANK(Listening!B10),"",Listening!B10)</f>
        <v/>
      </c>
      <c r="C10" s="85"/>
      <c r="D10" s="84"/>
      <c r="E10" s="84"/>
      <c r="F10" s="88" t="str">
        <f t="shared" si="0"/>
        <v/>
      </c>
      <c r="G10" s="60" t="str">
        <f t="shared" si="1"/>
        <v/>
      </c>
      <c r="H10" s="60" t="str">
        <f t="shared" si="2"/>
        <v/>
      </c>
      <c r="I10" s="234" t="str">
        <f t="shared" si="3"/>
        <v/>
      </c>
      <c r="J10" s="235" t="str">
        <f t="shared" si="4"/>
        <v/>
      </c>
      <c r="K10" s="94"/>
    </row>
    <row r="11" spans="1:11" ht="18.75" customHeight="1" thickBot="1" x14ac:dyDescent="0.45">
      <c r="A11" s="223">
        <f>Writing!A11</f>
        <v>6</v>
      </c>
      <c r="B11" s="224" t="str">
        <f>IF(ISBLANK(Listening!B11),"",Listening!B11)</f>
        <v/>
      </c>
      <c r="C11" s="85"/>
      <c r="D11" s="84"/>
      <c r="E11" s="84"/>
      <c r="F11" s="88" t="str">
        <f t="shared" si="0"/>
        <v/>
      </c>
      <c r="G11" s="60" t="str">
        <f t="shared" si="1"/>
        <v/>
      </c>
      <c r="H11" s="60" t="str">
        <f t="shared" si="2"/>
        <v/>
      </c>
      <c r="I11" s="234" t="str">
        <f t="shared" si="3"/>
        <v/>
      </c>
      <c r="J11" s="235" t="str">
        <f t="shared" si="4"/>
        <v/>
      </c>
      <c r="K11" s="94"/>
    </row>
    <row r="12" spans="1:11" ht="18.75" customHeight="1" thickBot="1" x14ac:dyDescent="0.45">
      <c r="A12" s="223">
        <f>Writing!A12</f>
        <v>7</v>
      </c>
      <c r="B12" s="224" t="str">
        <f>IF(ISBLANK(Listening!B12),"",Listening!B12)</f>
        <v/>
      </c>
      <c r="C12" s="85"/>
      <c r="D12" s="84"/>
      <c r="E12" s="84"/>
      <c r="F12" s="88" t="str">
        <f t="shared" si="0"/>
        <v/>
      </c>
      <c r="G12" s="60" t="str">
        <f t="shared" si="1"/>
        <v/>
      </c>
      <c r="H12" s="60" t="str">
        <f t="shared" si="2"/>
        <v/>
      </c>
      <c r="I12" s="234" t="str">
        <f t="shared" si="3"/>
        <v/>
      </c>
      <c r="J12" s="235" t="str">
        <f t="shared" si="4"/>
        <v/>
      </c>
      <c r="K12" s="94"/>
    </row>
    <row r="13" spans="1:11" ht="18.75" customHeight="1" thickBot="1" x14ac:dyDescent="0.45">
      <c r="A13" s="223">
        <f>Writing!A13</f>
        <v>8</v>
      </c>
      <c r="B13" s="224" t="str">
        <f>IF(ISBLANK(Listening!B13),"",Listening!B13)</f>
        <v/>
      </c>
      <c r="C13" s="85"/>
      <c r="D13" s="84"/>
      <c r="E13" s="84"/>
      <c r="F13" s="88" t="str">
        <f t="shared" si="0"/>
        <v/>
      </c>
      <c r="G13" s="60" t="str">
        <f t="shared" si="1"/>
        <v/>
      </c>
      <c r="H13" s="60" t="str">
        <f t="shared" si="2"/>
        <v/>
      </c>
      <c r="I13" s="234" t="str">
        <f t="shared" si="3"/>
        <v/>
      </c>
      <c r="J13" s="235" t="str">
        <f t="shared" si="4"/>
        <v/>
      </c>
      <c r="K13" s="94"/>
    </row>
    <row r="14" spans="1:11" ht="18.75" customHeight="1" thickBot="1" x14ac:dyDescent="0.45">
      <c r="A14" s="223">
        <f>Writing!A14</f>
        <v>9</v>
      </c>
      <c r="B14" s="224" t="str">
        <f>IF(ISBLANK(Listening!B14),"",Listening!B14)</f>
        <v/>
      </c>
      <c r="C14" s="85"/>
      <c r="D14" s="84"/>
      <c r="E14" s="84"/>
      <c r="F14" s="88" t="str">
        <f t="shared" si="0"/>
        <v/>
      </c>
      <c r="G14" s="60" t="str">
        <f t="shared" si="1"/>
        <v/>
      </c>
      <c r="H14" s="60" t="str">
        <f t="shared" si="2"/>
        <v/>
      </c>
      <c r="I14" s="234" t="str">
        <f t="shared" si="3"/>
        <v/>
      </c>
      <c r="J14" s="235" t="str">
        <f t="shared" si="4"/>
        <v/>
      </c>
      <c r="K14" s="94"/>
    </row>
    <row r="15" spans="1:11" ht="18.75" customHeight="1" thickBot="1" x14ac:dyDescent="0.45">
      <c r="A15" s="223">
        <f>Writing!A15</f>
        <v>10</v>
      </c>
      <c r="B15" s="224" t="str">
        <f>IF(ISBLANK(Listening!B15),"",Listening!B15)</f>
        <v/>
      </c>
      <c r="C15" s="85"/>
      <c r="D15" s="84"/>
      <c r="E15" s="84"/>
      <c r="F15" s="88" t="str">
        <f t="shared" si="0"/>
        <v/>
      </c>
      <c r="G15" s="60" t="str">
        <f t="shared" si="1"/>
        <v/>
      </c>
      <c r="H15" s="60" t="str">
        <f t="shared" si="2"/>
        <v/>
      </c>
      <c r="I15" s="234" t="str">
        <f t="shared" si="3"/>
        <v/>
      </c>
      <c r="J15" s="235" t="str">
        <f t="shared" si="4"/>
        <v/>
      </c>
      <c r="K15" s="94"/>
    </row>
    <row r="16" spans="1:11" ht="18.75" customHeight="1" thickBot="1" x14ac:dyDescent="0.45">
      <c r="A16" s="223">
        <f>Writing!A16</f>
        <v>11</v>
      </c>
      <c r="B16" s="224" t="str">
        <f>IF(ISBLANK(Listening!B16),"",Listening!B16)</f>
        <v/>
      </c>
      <c r="C16" s="85"/>
      <c r="D16" s="84"/>
      <c r="E16" s="84"/>
      <c r="F16" s="88" t="str">
        <f t="shared" si="0"/>
        <v/>
      </c>
      <c r="G16" s="60" t="str">
        <f t="shared" si="1"/>
        <v/>
      </c>
      <c r="H16" s="60" t="str">
        <f t="shared" si="2"/>
        <v/>
      </c>
      <c r="I16" s="234" t="str">
        <f t="shared" si="3"/>
        <v/>
      </c>
      <c r="J16" s="235" t="str">
        <f t="shared" si="4"/>
        <v/>
      </c>
      <c r="K16" s="94"/>
    </row>
    <row r="17" spans="1:11" ht="18.75" customHeight="1" thickBot="1" x14ac:dyDescent="0.45">
      <c r="A17" s="223">
        <f>Writing!A17</f>
        <v>12</v>
      </c>
      <c r="B17" s="224" t="str">
        <f>IF(ISBLANK(Listening!B17),"",Listening!B17)</f>
        <v/>
      </c>
      <c r="C17" s="85"/>
      <c r="D17" s="84"/>
      <c r="E17" s="84"/>
      <c r="F17" s="88" t="str">
        <f t="shared" si="0"/>
        <v/>
      </c>
      <c r="G17" s="60" t="str">
        <f t="shared" si="1"/>
        <v/>
      </c>
      <c r="H17" s="60" t="str">
        <f t="shared" si="2"/>
        <v/>
      </c>
      <c r="I17" s="234" t="str">
        <f t="shared" si="3"/>
        <v/>
      </c>
      <c r="J17" s="235" t="str">
        <f t="shared" si="4"/>
        <v/>
      </c>
      <c r="K17" s="94"/>
    </row>
    <row r="18" spans="1:11" ht="18.75" customHeight="1" thickBot="1" x14ac:dyDescent="0.45">
      <c r="A18" s="223">
        <f>Writing!A18</f>
        <v>13</v>
      </c>
      <c r="B18" s="224" t="str">
        <f>IF(ISBLANK(Listening!B18),"",Listening!B18)</f>
        <v/>
      </c>
      <c r="C18" s="85"/>
      <c r="D18" s="84"/>
      <c r="E18" s="84"/>
      <c r="F18" s="88" t="str">
        <f t="shared" si="0"/>
        <v/>
      </c>
      <c r="G18" s="60" t="str">
        <f t="shared" si="1"/>
        <v/>
      </c>
      <c r="H18" s="60" t="str">
        <f t="shared" si="2"/>
        <v/>
      </c>
      <c r="I18" s="234" t="str">
        <f t="shared" si="3"/>
        <v/>
      </c>
      <c r="J18" s="235" t="str">
        <f t="shared" si="4"/>
        <v/>
      </c>
      <c r="K18" s="94"/>
    </row>
    <row r="19" spans="1:11" ht="18.75" customHeight="1" thickBot="1" x14ac:dyDescent="0.45">
      <c r="A19" s="223">
        <f>Writing!A19</f>
        <v>14</v>
      </c>
      <c r="B19" s="224" t="str">
        <f>IF(ISBLANK(Listening!B19),"",Listening!B19)</f>
        <v/>
      </c>
      <c r="C19" s="85"/>
      <c r="D19" s="84"/>
      <c r="E19" s="84"/>
      <c r="F19" s="88" t="str">
        <f t="shared" si="0"/>
        <v/>
      </c>
      <c r="G19" s="60" t="str">
        <f t="shared" si="1"/>
        <v/>
      </c>
      <c r="H19" s="60" t="str">
        <f t="shared" si="2"/>
        <v/>
      </c>
      <c r="I19" s="234" t="str">
        <f t="shared" si="3"/>
        <v/>
      </c>
      <c r="J19" s="235" t="str">
        <f t="shared" si="4"/>
        <v/>
      </c>
      <c r="K19" s="94"/>
    </row>
    <row r="20" spans="1:11" ht="18.75" customHeight="1" thickBot="1" x14ac:dyDescent="0.45">
      <c r="A20" s="223">
        <f>Writing!A20</f>
        <v>15</v>
      </c>
      <c r="B20" s="224" t="str">
        <f>IF(ISBLANK(Listening!B20),"",Listening!B20)</f>
        <v/>
      </c>
      <c r="C20" s="85"/>
      <c r="D20" s="84"/>
      <c r="E20" s="84"/>
      <c r="F20" s="88" t="str">
        <f t="shared" si="0"/>
        <v/>
      </c>
      <c r="G20" s="60" t="str">
        <f t="shared" si="1"/>
        <v/>
      </c>
      <c r="H20" s="60" t="str">
        <f t="shared" si="2"/>
        <v/>
      </c>
      <c r="I20" s="234" t="str">
        <f t="shared" si="3"/>
        <v/>
      </c>
      <c r="J20" s="235" t="str">
        <f t="shared" si="4"/>
        <v/>
      </c>
      <c r="K20" s="94"/>
    </row>
    <row r="21" spans="1:11" ht="18.75" customHeight="1" thickBot="1" x14ac:dyDescent="0.45">
      <c r="A21" s="223">
        <f>Writing!A21</f>
        <v>16</v>
      </c>
      <c r="B21" s="224" t="str">
        <f>IF(ISBLANK(Listening!B21),"",Listening!B21)</f>
        <v/>
      </c>
      <c r="C21" s="85"/>
      <c r="D21" s="84"/>
      <c r="E21" s="84"/>
      <c r="F21" s="88" t="str">
        <f t="shared" si="0"/>
        <v/>
      </c>
      <c r="G21" s="60" t="str">
        <f t="shared" si="1"/>
        <v/>
      </c>
      <c r="H21" s="60" t="str">
        <f t="shared" si="2"/>
        <v/>
      </c>
      <c r="I21" s="234" t="str">
        <f t="shared" si="3"/>
        <v/>
      </c>
      <c r="J21" s="235" t="str">
        <f t="shared" si="4"/>
        <v/>
      </c>
      <c r="K21" s="94"/>
    </row>
    <row r="22" spans="1:11" ht="18.75" customHeight="1" thickBot="1" x14ac:dyDescent="0.45">
      <c r="A22" s="223">
        <f>Writing!A22</f>
        <v>17</v>
      </c>
      <c r="B22" s="224" t="str">
        <f>IF(ISBLANK(Listening!B22),"",Listening!B22)</f>
        <v/>
      </c>
      <c r="C22" s="85"/>
      <c r="D22" s="84"/>
      <c r="E22" s="84"/>
      <c r="F22" s="88" t="str">
        <f t="shared" si="0"/>
        <v/>
      </c>
      <c r="G22" s="60" t="str">
        <f t="shared" si="1"/>
        <v/>
      </c>
      <c r="H22" s="60" t="str">
        <f t="shared" si="2"/>
        <v/>
      </c>
      <c r="I22" s="234" t="str">
        <f t="shared" si="3"/>
        <v/>
      </c>
      <c r="J22" s="235" t="str">
        <f t="shared" si="4"/>
        <v/>
      </c>
      <c r="K22" s="94"/>
    </row>
    <row r="23" spans="1:11" ht="18.75" customHeight="1" thickBot="1" x14ac:dyDescent="0.45">
      <c r="A23" s="223">
        <f>Writing!A23</f>
        <v>18</v>
      </c>
      <c r="B23" s="224" t="str">
        <f>IF(ISBLANK(Listening!B23),"",Listening!B23)</f>
        <v/>
      </c>
      <c r="C23" s="85"/>
      <c r="D23" s="84"/>
      <c r="E23" s="84"/>
      <c r="F23" s="88" t="str">
        <f t="shared" si="0"/>
        <v/>
      </c>
      <c r="G23" s="60" t="str">
        <f t="shared" si="1"/>
        <v/>
      </c>
      <c r="H23" s="60" t="str">
        <f t="shared" si="2"/>
        <v/>
      </c>
      <c r="I23" s="234" t="str">
        <f t="shared" si="3"/>
        <v/>
      </c>
      <c r="J23" s="235" t="str">
        <f t="shared" si="4"/>
        <v/>
      </c>
      <c r="K23" s="94"/>
    </row>
    <row r="24" spans="1:11" ht="18.75" customHeight="1" thickBot="1" x14ac:dyDescent="0.45">
      <c r="A24" s="223">
        <f>Writing!A24</f>
        <v>19</v>
      </c>
      <c r="B24" s="224" t="str">
        <f>IF(ISBLANK(Listening!B24),"",Listening!B24)</f>
        <v/>
      </c>
      <c r="C24" s="85"/>
      <c r="D24" s="84"/>
      <c r="E24" s="84"/>
      <c r="F24" s="88" t="str">
        <f t="shared" si="0"/>
        <v/>
      </c>
      <c r="G24" s="60" t="str">
        <f t="shared" si="1"/>
        <v/>
      </c>
      <c r="H24" s="60" t="str">
        <f t="shared" si="2"/>
        <v/>
      </c>
      <c r="I24" s="234" t="str">
        <f t="shared" si="3"/>
        <v/>
      </c>
      <c r="J24" s="235" t="str">
        <f t="shared" si="4"/>
        <v/>
      </c>
      <c r="K24" s="94"/>
    </row>
    <row r="25" spans="1:11" ht="18.75" customHeight="1" thickBot="1" x14ac:dyDescent="0.45">
      <c r="A25" s="223">
        <f>Writing!A25</f>
        <v>20</v>
      </c>
      <c r="B25" s="224" t="str">
        <f>IF(ISBLANK(Listening!B25),"",Listening!B25)</f>
        <v/>
      </c>
      <c r="C25" s="85"/>
      <c r="D25" s="84"/>
      <c r="E25" s="84"/>
      <c r="F25" s="88" t="str">
        <f t="shared" si="0"/>
        <v/>
      </c>
      <c r="G25" s="60" t="str">
        <f t="shared" si="1"/>
        <v/>
      </c>
      <c r="H25" s="60" t="str">
        <f t="shared" si="2"/>
        <v/>
      </c>
      <c r="I25" s="234" t="str">
        <f t="shared" si="3"/>
        <v/>
      </c>
      <c r="J25" s="235" t="str">
        <f t="shared" si="4"/>
        <v/>
      </c>
      <c r="K25" s="94"/>
    </row>
    <row r="26" spans="1:11" ht="18.75" customHeight="1" thickBot="1" x14ac:dyDescent="0.45">
      <c r="A26" s="223">
        <f>Writing!A26</f>
        <v>21</v>
      </c>
      <c r="B26" s="224" t="str">
        <f>IF(ISBLANK(Listening!B26),"",Listening!B26)</f>
        <v/>
      </c>
      <c r="C26" s="85"/>
      <c r="D26" s="84"/>
      <c r="E26" s="84"/>
      <c r="F26" s="88" t="str">
        <f t="shared" si="0"/>
        <v/>
      </c>
      <c r="G26" s="60" t="str">
        <f t="shared" si="1"/>
        <v/>
      </c>
      <c r="H26" s="60" t="str">
        <f t="shared" si="2"/>
        <v/>
      </c>
      <c r="I26" s="234" t="str">
        <f t="shared" si="3"/>
        <v/>
      </c>
      <c r="J26" s="235" t="str">
        <f t="shared" si="4"/>
        <v/>
      </c>
      <c r="K26" s="94"/>
    </row>
    <row r="27" spans="1:11" ht="18.75" customHeight="1" thickBot="1" x14ac:dyDescent="0.45">
      <c r="A27" s="223">
        <f>Writing!A27</f>
        <v>22</v>
      </c>
      <c r="B27" s="224" t="str">
        <f>IF(ISBLANK(Listening!B27),"",Listening!B27)</f>
        <v/>
      </c>
      <c r="C27" s="85"/>
      <c r="D27" s="84"/>
      <c r="E27" s="84"/>
      <c r="F27" s="88" t="str">
        <f t="shared" si="0"/>
        <v/>
      </c>
      <c r="G27" s="60" t="str">
        <f t="shared" si="1"/>
        <v/>
      </c>
      <c r="H27" s="60" t="str">
        <f t="shared" si="2"/>
        <v/>
      </c>
      <c r="I27" s="234" t="str">
        <f t="shared" si="3"/>
        <v/>
      </c>
      <c r="J27" s="235" t="str">
        <f t="shared" si="4"/>
        <v/>
      </c>
      <c r="K27" s="94"/>
    </row>
    <row r="28" spans="1:11" ht="18.75" customHeight="1" thickBot="1" x14ac:dyDescent="0.45">
      <c r="A28" s="223">
        <f>Writing!A28</f>
        <v>23</v>
      </c>
      <c r="B28" s="224" t="str">
        <f>IF(ISBLANK(Listening!B28),"",Listening!B28)</f>
        <v/>
      </c>
      <c r="C28" s="85"/>
      <c r="D28" s="84"/>
      <c r="E28" s="84"/>
      <c r="F28" s="88" t="str">
        <f t="shared" si="0"/>
        <v/>
      </c>
      <c r="G28" s="60" t="str">
        <f t="shared" si="1"/>
        <v/>
      </c>
      <c r="H28" s="60" t="str">
        <f t="shared" si="2"/>
        <v/>
      </c>
      <c r="I28" s="234" t="str">
        <f t="shared" si="3"/>
        <v/>
      </c>
      <c r="J28" s="235" t="str">
        <f t="shared" si="4"/>
        <v/>
      </c>
      <c r="K28" s="94"/>
    </row>
    <row r="29" spans="1:11" ht="18.75" customHeight="1" thickBot="1" x14ac:dyDescent="0.45">
      <c r="A29" s="223">
        <f>Writing!A29</f>
        <v>24</v>
      </c>
      <c r="B29" s="224" t="str">
        <f>IF(ISBLANK(Listening!B29),"",Listening!B29)</f>
        <v/>
      </c>
      <c r="C29" s="85"/>
      <c r="D29" s="84"/>
      <c r="E29" s="84"/>
      <c r="F29" s="88" t="str">
        <f t="shared" si="0"/>
        <v/>
      </c>
      <c r="G29" s="60" t="str">
        <f t="shared" si="1"/>
        <v/>
      </c>
      <c r="H29" s="60" t="str">
        <f t="shared" si="2"/>
        <v/>
      </c>
      <c r="I29" s="234" t="str">
        <f t="shared" si="3"/>
        <v/>
      </c>
      <c r="J29" s="235" t="str">
        <f t="shared" si="4"/>
        <v/>
      </c>
      <c r="K29" s="94"/>
    </row>
    <row r="30" spans="1:11" ht="18.75" customHeight="1" thickBot="1" x14ac:dyDescent="0.45">
      <c r="A30" s="223">
        <f>Writing!A30</f>
        <v>25</v>
      </c>
      <c r="B30" s="224" t="str">
        <f>IF(ISBLANK(Listening!B30),"",Listening!B30)</f>
        <v/>
      </c>
      <c r="C30" s="85"/>
      <c r="D30" s="84"/>
      <c r="E30" s="84"/>
      <c r="F30" s="88" t="str">
        <f t="shared" si="0"/>
        <v/>
      </c>
      <c r="G30" s="60" t="str">
        <f t="shared" si="1"/>
        <v/>
      </c>
      <c r="H30" s="60" t="str">
        <f t="shared" si="2"/>
        <v/>
      </c>
      <c r="I30" s="234" t="str">
        <f t="shared" si="3"/>
        <v/>
      </c>
      <c r="J30" s="235" t="str">
        <f t="shared" si="4"/>
        <v/>
      </c>
      <c r="K30" s="94"/>
    </row>
    <row r="31" spans="1:11" ht="18.75" customHeight="1" thickBot="1" x14ac:dyDescent="0.45">
      <c r="A31" s="223">
        <f>Writing!A31</f>
        <v>26</v>
      </c>
      <c r="B31" s="224" t="str">
        <f>IF(ISBLANK(Listening!B31),"",Listening!B31)</f>
        <v/>
      </c>
      <c r="C31" s="85"/>
      <c r="D31" s="84"/>
      <c r="E31" s="84"/>
      <c r="F31" s="88" t="str">
        <f t="shared" si="0"/>
        <v/>
      </c>
      <c r="G31" s="60" t="str">
        <f t="shared" si="1"/>
        <v/>
      </c>
      <c r="H31" s="60" t="str">
        <f t="shared" si="2"/>
        <v/>
      </c>
      <c r="I31" s="234" t="str">
        <f t="shared" si="3"/>
        <v/>
      </c>
      <c r="J31" s="235" t="str">
        <f t="shared" si="4"/>
        <v/>
      </c>
      <c r="K31" s="94"/>
    </row>
    <row r="32" spans="1:11" ht="18.75" customHeight="1" thickBot="1" x14ac:dyDescent="0.45">
      <c r="A32" s="223">
        <f>Writing!A32</f>
        <v>27</v>
      </c>
      <c r="B32" s="224" t="str">
        <f>IF(ISBLANK(Listening!B32),"",Listening!B32)</f>
        <v/>
      </c>
      <c r="C32" s="85"/>
      <c r="D32" s="84"/>
      <c r="E32" s="84"/>
      <c r="F32" s="88" t="str">
        <f t="shared" si="0"/>
        <v/>
      </c>
      <c r="G32" s="60" t="str">
        <f t="shared" si="1"/>
        <v/>
      </c>
      <c r="H32" s="60" t="str">
        <f t="shared" si="2"/>
        <v/>
      </c>
      <c r="I32" s="234" t="str">
        <f t="shared" si="3"/>
        <v/>
      </c>
      <c r="J32" s="235" t="str">
        <f t="shared" si="4"/>
        <v/>
      </c>
      <c r="K32" s="94"/>
    </row>
    <row r="33" spans="1:11" ht="18.75" customHeight="1" thickBot="1" x14ac:dyDescent="0.45">
      <c r="A33" s="223">
        <f>Writing!A33</f>
        <v>28</v>
      </c>
      <c r="B33" s="224" t="str">
        <f>IF(ISBLANK(Listening!B33),"",Listening!B33)</f>
        <v/>
      </c>
      <c r="C33" s="85"/>
      <c r="D33" s="84"/>
      <c r="E33" s="84"/>
      <c r="F33" s="88" t="str">
        <f t="shared" si="0"/>
        <v/>
      </c>
      <c r="G33" s="60" t="str">
        <f t="shared" si="1"/>
        <v/>
      </c>
      <c r="H33" s="60" t="str">
        <f t="shared" si="2"/>
        <v/>
      </c>
      <c r="I33" s="234" t="str">
        <f t="shared" si="3"/>
        <v/>
      </c>
      <c r="J33" s="235" t="str">
        <f t="shared" si="4"/>
        <v/>
      </c>
      <c r="K33" s="94"/>
    </row>
    <row r="34" spans="1:11" ht="18.75" customHeight="1" thickBot="1" x14ac:dyDescent="0.45">
      <c r="A34" s="223">
        <f>Writing!A34</f>
        <v>29</v>
      </c>
      <c r="B34" s="224" t="str">
        <f>IF(ISBLANK(Listening!B34),"",Listening!B34)</f>
        <v/>
      </c>
      <c r="C34" s="85"/>
      <c r="D34" s="84"/>
      <c r="E34" s="84"/>
      <c r="F34" s="88" t="str">
        <f t="shared" si="0"/>
        <v/>
      </c>
      <c r="G34" s="60" t="str">
        <f t="shared" si="1"/>
        <v/>
      </c>
      <c r="H34" s="60" t="str">
        <f t="shared" si="2"/>
        <v/>
      </c>
      <c r="I34" s="234" t="str">
        <f t="shared" si="3"/>
        <v/>
      </c>
      <c r="J34" s="235" t="str">
        <f t="shared" si="4"/>
        <v/>
      </c>
      <c r="K34" s="95"/>
    </row>
    <row r="35" spans="1:11" ht="18.75" customHeight="1" thickBot="1" x14ac:dyDescent="0.45">
      <c r="A35" s="223">
        <f>Writing!A35</f>
        <v>30</v>
      </c>
      <c r="B35" s="225" t="str">
        <f>IF(ISBLANK(Listening!B35),"",Listening!B35)</f>
        <v/>
      </c>
      <c r="C35" s="86"/>
      <c r="D35" s="89"/>
      <c r="E35" s="89"/>
      <c r="F35" s="236" t="str">
        <f t="shared" si="0"/>
        <v/>
      </c>
      <c r="G35" s="236" t="str">
        <f t="shared" si="1"/>
        <v/>
      </c>
      <c r="H35" s="237" t="str">
        <f t="shared" si="2"/>
        <v/>
      </c>
      <c r="I35" s="234" t="str">
        <f t="shared" si="3"/>
        <v/>
      </c>
      <c r="J35" s="235" t="str">
        <f t="shared" si="4"/>
        <v/>
      </c>
      <c r="K35" s="96"/>
    </row>
    <row r="36" spans="1:11" ht="68.5" customHeight="1" thickBot="1" x14ac:dyDescent="0.4">
      <c r="A36" s="99"/>
      <c r="B36" s="136" t="s">
        <v>19</v>
      </c>
      <c r="C36" s="87">
        <f>COUNT(C$6:C$35)</f>
        <v>0</v>
      </c>
      <c r="D36" s="87">
        <f t="shared" ref="D36:E36" si="5">COUNT(D$6:D$35)</f>
        <v>0</v>
      </c>
      <c r="E36" s="87">
        <f t="shared" si="5"/>
        <v>0</v>
      </c>
      <c r="F36" s="87"/>
      <c r="G36" s="87"/>
      <c r="H36" s="87"/>
      <c r="I36" s="238">
        <f>COUNT(I6:I35)</f>
        <v>0</v>
      </c>
      <c r="J36" s="239">
        <f>COUNT(J6:J35)</f>
        <v>0</v>
      </c>
      <c r="K36" s="240"/>
    </row>
  </sheetData>
  <sheetProtection sheet="1" formatCells="0"/>
  <mergeCells count="4">
    <mergeCell ref="C2:D2"/>
    <mergeCell ref="I3:I5"/>
    <mergeCell ref="J3:J5"/>
    <mergeCell ref="F2:G2"/>
  </mergeCells>
  <dataValidations count="4">
    <dataValidation allowBlank="1" showInputMessage="1" showErrorMessage="1" prompt="_x000a_" sqref="C2" xr:uid="{00000000-0002-0000-0100-000000000000}"/>
    <dataValidation allowBlank="1" showInputMessage="1" showErrorMessage="1" errorTitle="Task" error="Input Task Title_x000a_" promptTitle="Task" prompt="Task Title_x000a_" sqref="B3:E3" xr:uid="{00000000-0002-0000-0100-000001000000}"/>
    <dataValidation type="date" allowBlank="1" showInputMessage="1" showErrorMessage="1" errorTitle="Date (DD-MM-YY)" error="Input the date when the task was assigned Eg 21-11-18_x000a_" promptTitle="Date (DD-MM-YY)" prompt="Date when task was assigned." sqref="C4:E4" xr:uid="{00000000-0002-0000-0100-000002000000}">
      <formula1>43374</formula1>
      <formula2>43647</formula2>
    </dataValidation>
    <dataValidation type="list" allowBlank="1" errorTitle="School" error="Choose a School fron the list" promptTitle="School" prompt="Choose a School from the list" sqref="F2" xr:uid="{00000000-0002-0000-0100-000003000000}">
      <formula1>INDIRECT($C$2)</formula1>
    </dataValidation>
  </dataValidations>
  <pageMargins left="0.25" right="0.25" top="0.75" bottom="0.75" header="0.3" footer="0.3"/>
  <pageSetup paperSize="9" scale="36" orientation="portrait" r:id="rId1"/>
  <ignoredErrors>
    <ignoredError sqref="F2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Reading" error="Input a mark between 0 and 20" promptTitle="Reading" prompt="A mark between 0 and 20" xr:uid="{00000000-0002-0000-0100-000004000000}">
          <x14:formula1>
            <xm:f>Writing!$H$46:$H$66</xm:f>
          </x14:formula1>
          <xm:sqref>C6:E35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FE62"/>
  <sheetViews>
    <sheetView zoomScale="90" zoomScaleNormal="90" zoomScaleSheetLayoutView="100" zoomScalePageLayoutView="80" workbookViewId="0">
      <selection activeCell="E6" sqref="E6"/>
    </sheetView>
  </sheetViews>
  <sheetFormatPr defaultColWidth="19.453125" defaultRowHeight="33.65" customHeight="1" x14ac:dyDescent="0.35"/>
  <cols>
    <col min="1" max="1" width="7.81640625" customWidth="1"/>
    <col min="2" max="2" width="26.54296875" style="8" customWidth="1"/>
    <col min="3" max="3" width="20" customWidth="1"/>
    <col min="4" max="5" width="18.1796875" customWidth="1"/>
    <col min="6" max="7" width="15.54296875" customWidth="1"/>
    <col min="8" max="8" width="16.453125" customWidth="1"/>
    <col min="9" max="9" width="20" style="18" customWidth="1"/>
    <col min="10" max="10" width="20.54296875" style="18" customWidth="1"/>
    <col min="11" max="11" width="38.453125" customWidth="1"/>
  </cols>
  <sheetData>
    <row r="1" spans="1:159" s="38" customFormat="1" ht="33.65" customHeight="1" thickBot="1" x14ac:dyDescent="0.4">
      <c r="A1" s="50"/>
      <c r="B1" s="141" t="str">
        <f>Writing!B1</f>
        <v>Year 6</v>
      </c>
      <c r="C1" s="48"/>
      <c r="D1" s="297" t="s">
        <v>1</v>
      </c>
      <c r="E1" s="297"/>
      <c r="F1" s="37"/>
      <c r="G1" s="148" t="s">
        <v>29</v>
      </c>
      <c r="H1" s="37"/>
      <c r="I1" s="49"/>
      <c r="J1" s="40"/>
      <c r="K1" s="91"/>
    </row>
    <row r="2" spans="1:159" s="54" customFormat="1" ht="39" customHeight="1" thickBot="1" x14ac:dyDescent="0.4">
      <c r="A2" s="342"/>
      <c r="B2" s="114" t="s">
        <v>3</v>
      </c>
      <c r="C2" s="358" t="str">
        <f>IF(ISBLANK(Listening!C2),"",Listening!C2)</f>
        <v/>
      </c>
      <c r="D2" s="358"/>
      <c r="E2" s="358"/>
      <c r="F2" s="124" t="s">
        <v>4</v>
      </c>
      <c r="G2" s="369" t="str">
        <f>IF(ISBLANK(Listening!F2),"",Listening!F2)</f>
        <v/>
      </c>
      <c r="H2" s="370"/>
      <c r="I2" s="124" t="s">
        <v>5</v>
      </c>
      <c r="J2" s="101" t="str">
        <f>IF(ISBLANK(Listening!I2),"",Listening!I2)</f>
        <v/>
      </c>
      <c r="K2" s="339"/>
      <c r="L2" s="343"/>
      <c r="M2" s="121"/>
      <c r="N2" s="121"/>
      <c r="O2" s="58"/>
      <c r="P2" s="58"/>
      <c r="Q2" s="59"/>
      <c r="R2" s="59"/>
      <c r="S2" s="59"/>
      <c r="T2" s="59"/>
      <c r="U2" s="58"/>
      <c r="V2" s="343"/>
      <c r="W2" s="343"/>
      <c r="X2" s="343"/>
      <c r="Y2" s="343"/>
      <c r="Z2" s="343"/>
      <c r="AA2" s="343"/>
      <c r="AB2" s="343"/>
      <c r="AC2" s="343"/>
      <c r="AD2" s="343"/>
      <c r="AE2" s="343"/>
      <c r="AF2" s="343"/>
      <c r="AG2" s="343"/>
      <c r="AH2" s="343"/>
      <c r="AI2" s="343"/>
      <c r="AJ2" s="343"/>
      <c r="AK2" s="343"/>
      <c r="AL2" s="343"/>
      <c r="AM2" s="343"/>
      <c r="AN2" s="343"/>
      <c r="AO2" s="343"/>
      <c r="AP2" s="343"/>
      <c r="AQ2" s="343"/>
      <c r="AR2" s="343"/>
      <c r="AS2" s="343"/>
      <c r="AT2" s="343"/>
      <c r="AU2" s="343"/>
      <c r="AV2" s="343"/>
      <c r="AW2" s="343"/>
      <c r="AX2" s="343"/>
      <c r="AY2" s="343"/>
      <c r="AZ2" s="343"/>
      <c r="BA2" s="343"/>
      <c r="BB2" s="343"/>
      <c r="BC2" s="343"/>
      <c r="BD2" s="343"/>
      <c r="BE2" s="343"/>
      <c r="BF2" s="343"/>
      <c r="BG2" s="343"/>
      <c r="BH2" s="343"/>
      <c r="BI2" s="343"/>
      <c r="BJ2" s="343"/>
      <c r="BK2" s="343"/>
      <c r="BL2" s="343"/>
      <c r="BM2" s="343"/>
      <c r="BN2" s="343"/>
      <c r="BO2" s="343"/>
      <c r="BP2" s="343"/>
      <c r="BQ2" s="343"/>
      <c r="BR2" s="343"/>
      <c r="BS2" s="343"/>
      <c r="BT2" s="343"/>
      <c r="BU2" s="343"/>
      <c r="BV2" s="343"/>
      <c r="BW2" s="343"/>
      <c r="BX2" s="343"/>
      <c r="BY2" s="343"/>
      <c r="BZ2" s="343"/>
      <c r="CA2" s="343"/>
      <c r="CB2" s="343"/>
      <c r="CC2" s="343"/>
      <c r="CD2" s="343"/>
      <c r="CE2" s="343"/>
      <c r="CF2" s="343"/>
      <c r="CG2" s="343"/>
      <c r="CH2" s="343"/>
      <c r="CI2" s="343"/>
      <c r="CJ2" s="343"/>
      <c r="CK2" s="343"/>
      <c r="CL2" s="343"/>
      <c r="CM2" s="343"/>
      <c r="CN2" s="343"/>
      <c r="CO2" s="343"/>
      <c r="CP2" s="343"/>
      <c r="CQ2" s="343"/>
      <c r="CR2" s="343"/>
      <c r="CS2" s="343"/>
      <c r="CT2" s="343"/>
      <c r="CU2" s="343"/>
      <c r="CV2" s="343"/>
      <c r="CW2" s="343"/>
      <c r="CX2" s="343"/>
      <c r="CY2" s="343"/>
      <c r="CZ2" s="343"/>
      <c r="DA2" s="343"/>
      <c r="DB2" s="343"/>
      <c r="DC2" s="343"/>
      <c r="DD2" s="343"/>
      <c r="DE2" s="343"/>
      <c r="DF2" s="343"/>
      <c r="DG2" s="343"/>
      <c r="DH2" s="343"/>
      <c r="DI2" s="343"/>
      <c r="DJ2" s="343"/>
      <c r="DK2" s="343"/>
      <c r="DL2" s="343"/>
      <c r="DM2" s="343"/>
      <c r="DN2" s="343"/>
      <c r="DO2" s="343"/>
      <c r="DP2" s="343"/>
      <c r="DQ2" s="343"/>
      <c r="DR2" s="343"/>
      <c r="DS2" s="343"/>
      <c r="DT2" s="343"/>
      <c r="DU2" s="343"/>
      <c r="DV2" s="343"/>
      <c r="DW2" s="343"/>
      <c r="DX2" s="343"/>
      <c r="DY2" s="343"/>
      <c r="DZ2" s="343"/>
      <c r="EA2" s="343"/>
      <c r="EB2" s="343"/>
      <c r="EC2" s="343"/>
      <c r="ED2" s="343"/>
      <c r="EE2" s="343"/>
      <c r="EF2" s="343"/>
      <c r="EG2" s="343"/>
      <c r="EH2" s="343"/>
      <c r="EI2" s="343"/>
      <c r="EJ2" s="343"/>
      <c r="EK2" s="343"/>
      <c r="EL2" s="343"/>
      <c r="EM2" s="343"/>
      <c r="EN2" s="343"/>
      <c r="EO2" s="343"/>
      <c r="EP2" s="343"/>
      <c r="EQ2" s="343"/>
      <c r="ER2" s="343"/>
      <c r="ES2" s="343"/>
      <c r="ET2" s="343"/>
      <c r="EU2" s="343"/>
      <c r="EV2" s="343"/>
      <c r="EW2" s="343"/>
      <c r="EX2" s="343"/>
      <c r="EY2" s="343"/>
      <c r="EZ2" s="343"/>
      <c r="FA2" s="343"/>
      <c r="FB2" s="343"/>
      <c r="FC2" s="343"/>
    </row>
    <row r="3" spans="1:159" s="105" customFormat="1" ht="39" customHeight="1" thickBot="1" x14ac:dyDescent="0.4">
      <c r="A3" s="117"/>
      <c r="B3" s="127" t="s">
        <v>6</v>
      </c>
      <c r="C3" s="210"/>
      <c r="D3" s="211"/>
      <c r="E3" s="211"/>
      <c r="F3" s="150"/>
      <c r="G3" s="104"/>
      <c r="H3" s="104"/>
      <c r="I3" s="100"/>
      <c r="J3" s="55"/>
      <c r="K3" s="125"/>
      <c r="L3" s="343"/>
      <c r="M3" s="121"/>
      <c r="N3" s="121"/>
      <c r="O3" s="58"/>
      <c r="P3" s="58"/>
      <c r="Q3" s="59"/>
      <c r="R3" s="59"/>
      <c r="S3" s="59"/>
      <c r="T3" s="59"/>
      <c r="U3" s="58"/>
      <c r="V3" s="343"/>
      <c r="W3" s="343"/>
      <c r="X3" s="343"/>
      <c r="Y3" s="343"/>
      <c r="Z3" s="343"/>
      <c r="AA3" s="343"/>
      <c r="AB3" s="343"/>
      <c r="AC3" s="343"/>
      <c r="AD3" s="343"/>
      <c r="AE3" s="343"/>
      <c r="AF3" s="343"/>
      <c r="AG3" s="343"/>
      <c r="AH3" s="343"/>
      <c r="AI3" s="343"/>
      <c r="AJ3" s="343"/>
      <c r="AK3" s="343"/>
      <c r="AL3" s="343"/>
      <c r="AM3" s="343"/>
      <c r="AN3" s="343"/>
      <c r="AO3" s="343"/>
      <c r="AP3" s="343"/>
      <c r="AQ3" s="343"/>
      <c r="AR3" s="343"/>
      <c r="AS3" s="343"/>
      <c r="AT3" s="343"/>
      <c r="AU3" s="343"/>
      <c r="AV3" s="343"/>
      <c r="AW3" s="343"/>
      <c r="AX3" s="343"/>
      <c r="AY3" s="343"/>
      <c r="AZ3" s="343"/>
      <c r="BA3" s="343"/>
      <c r="BB3" s="343"/>
      <c r="BC3" s="343"/>
      <c r="BD3" s="343"/>
      <c r="BE3" s="343"/>
      <c r="BF3" s="343"/>
      <c r="BG3" s="343"/>
      <c r="BH3" s="343"/>
      <c r="BI3" s="343"/>
      <c r="BJ3" s="343"/>
      <c r="BK3" s="343"/>
      <c r="BL3" s="343"/>
      <c r="BM3" s="343"/>
      <c r="BN3" s="343"/>
      <c r="BO3" s="343"/>
      <c r="BP3" s="343"/>
      <c r="BQ3" s="343"/>
      <c r="BR3" s="343"/>
      <c r="BS3" s="343"/>
      <c r="BT3" s="343"/>
      <c r="BU3" s="343"/>
      <c r="BV3" s="343"/>
      <c r="BW3" s="343"/>
      <c r="BX3" s="343"/>
      <c r="BY3" s="343"/>
      <c r="BZ3" s="343"/>
      <c r="CA3" s="343"/>
      <c r="CB3" s="343"/>
      <c r="CC3" s="343"/>
      <c r="CD3" s="343"/>
      <c r="CE3" s="343"/>
      <c r="CF3" s="343"/>
      <c r="CG3" s="343"/>
      <c r="CH3" s="343"/>
      <c r="CI3" s="343"/>
      <c r="CJ3" s="343"/>
      <c r="CK3" s="343"/>
      <c r="CL3" s="343"/>
      <c r="CM3" s="343"/>
      <c r="CN3" s="343"/>
      <c r="CO3" s="343"/>
      <c r="CP3" s="343"/>
      <c r="CQ3" s="343"/>
      <c r="CR3" s="343"/>
      <c r="CS3" s="343"/>
      <c r="CT3" s="343"/>
      <c r="CU3" s="343"/>
      <c r="CV3" s="343"/>
      <c r="CW3" s="343"/>
      <c r="CX3" s="343"/>
      <c r="CY3" s="343"/>
      <c r="CZ3" s="343"/>
      <c r="DA3" s="343"/>
      <c r="DB3" s="343"/>
      <c r="DC3" s="343"/>
      <c r="DD3" s="343"/>
      <c r="DE3" s="343"/>
      <c r="DF3" s="343"/>
      <c r="DG3" s="343"/>
      <c r="DH3" s="343"/>
      <c r="DI3" s="343"/>
      <c r="DJ3" s="343"/>
      <c r="DK3" s="343"/>
      <c r="DL3" s="343"/>
      <c r="DM3" s="343"/>
      <c r="DN3" s="343"/>
      <c r="DO3" s="343"/>
      <c r="DP3" s="343"/>
      <c r="DQ3" s="343"/>
      <c r="DR3" s="343"/>
      <c r="DS3" s="343"/>
      <c r="DT3" s="343"/>
      <c r="DU3" s="343"/>
      <c r="DV3" s="343"/>
      <c r="DW3" s="343"/>
      <c r="DX3" s="343"/>
      <c r="DY3" s="343"/>
      <c r="DZ3" s="343"/>
      <c r="EA3" s="343"/>
      <c r="EB3" s="343"/>
      <c r="EC3" s="343"/>
      <c r="ED3" s="343"/>
      <c r="EE3" s="343"/>
      <c r="EF3" s="343"/>
      <c r="EG3" s="343"/>
      <c r="EH3" s="343"/>
      <c r="EI3" s="343"/>
      <c r="EJ3" s="343"/>
      <c r="EK3" s="343"/>
      <c r="EL3" s="343"/>
      <c r="EM3" s="343"/>
      <c r="EN3" s="343"/>
      <c r="EO3" s="343"/>
      <c r="EP3" s="343"/>
      <c r="EQ3" s="343"/>
      <c r="ER3" s="343"/>
      <c r="ES3" s="343"/>
      <c r="ET3" s="343"/>
      <c r="EU3" s="343"/>
      <c r="EV3" s="343"/>
      <c r="EW3" s="343"/>
      <c r="EX3" s="343"/>
      <c r="EY3" s="343"/>
      <c r="EZ3" s="343"/>
      <c r="FA3" s="343"/>
      <c r="FB3" s="343"/>
      <c r="FC3" s="343"/>
    </row>
    <row r="4" spans="1:159" ht="29.15" customHeight="1" thickBot="1" x14ac:dyDescent="0.4">
      <c r="A4" s="51"/>
      <c r="B4" s="102" t="s">
        <v>7</v>
      </c>
      <c r="C4" s="212"/>
      <c r="D4" s="212"/>
      <c r="E4" s="212"/>
      <c r="F4" s="77"/>
      <c r="G4" s="78"/>
      <c r="H4" s="79"/>
      <c r="I4" s="367" t="s">
        <v>8</v>
      </c>
      <c r="J4" s="365" t="s">
        <v>30</v>
      </c>
      <c r="K4" s="363" t="s">
        <v>18</v>
      </c>
    </row>
    <row r="5" spans="1:159" ht="63" customHeight="1" thickBot="1" x14ac:dyDescent="0.4">
      <c r="A5" s="116" t="s">
        <v>10</v>
      </c>
      <c r="B5" s="29" t="s">
        <v>11</v>
      </c>
      <c r="C5" s="115" t="s">
        <v>31</v>
      </c>
      <c r="D5" s="149" t="s">
        <v>32</v>
      </c>
      <c r="E5" s="149" t="s">
        <v>33</v>
      </c>
      <c r="F5" s="167" t="s">
        <v>15</v>
      </c>
      <c r="G5" s="168" t="s">
        <v>16</v>
      </c>
      <c r="H5" s="169" t="s">
        <v>17</v>
      </c>
      <c r="I5" s="368"/>
      <c r="J5" s="366"/>
      <c r="K5" s="364"/>
    </row>
    <row r="6" spans="1:159" ht="33.65" customHeight="1" x14ac:dyDescent="0.4">
      <c r="A6" s="226">
        <f>Writing!A6</f>
        <v>1</v>
      </c>
      <c r="B6" s="219" t="str">
        <f>IF(ISBLANK(Listening!B6),"",Listening!B6)</f>
        <v/>
      </c>
      <c r="C6" s="106"/>
      <c r="D6" s="118"/>
      <c r="E6" s="332"/>
      <c r="F6" s="333" t="str">
        <f t="shared" ref="F6" si="0">IF(AND(ISBLANK(C6),ISBLANK(D6),ISBLANK(E6)),"",SUM($C6:$E6))</f>
        <v/>
      </c>
      <c r="G6" s="60" t="str">
        <f t="shared" ref="G6" si="1">IF(AND(ISBLANK(C6),ISBLANK(D6),ISBLANK(E6)),"",COUNT($C6:$E6))</f>
        <v/>
      </c>
      <c r="H6" s="60" t="str">
        <f t="shared" ref="H6" si="2">IF(AND(ISBLANK(C6),ISBLANK(D6),ISBLANK(E6)),"",IFERROR(F6/G6,0))</f>
        <v/>
      </c>
      <c r="I6" s="234" t="str">
        <f>IF(AND(ISBLANK(C6), ISBLANK(D6), ISBLANK(E6)),"",IF(G6=2,H6*2,I6))</f>
        <v/>
      </c>
      <c r="J6" s="80" t="str">
        <f>IF(AND(ISBLANK($C6),ISBLANK($D6),ISBLANK($E6)),"",IF(($G6=3),$H6*2,$J6))</f>
        <v/>
      </c>
      <c r="K6" s="93"/>
    </row>
    <row r="7" spans="1:159" ht="33.65" customHeight="1" x14ac:dyDescent="0.4">
      <c r="A7" s="226">
        <f>Writing!A7</f>
        <v>2</v>
      </c>
      <c r="B7" s="224" t="str">
        <f>IF(ISBLANK(Listening!B7),"",Listening!B7)</f>
        <v/>
      </c>
      <c r="C7" s="107"/>
      <c r="D7" s="119"/>
      <c r="E7" s="334"/>
      <c r="F7" s="61" t="str">
        <f t="shared" ref="F7:F35" si="3">IF(AND(ISBLANK(C7),ISBLANK(D7),ISBLANK(E7)),"",SUM($C7:$E7))</f>
        <v/>
      </c>
      <c r="G7" s="60" t="str">
        <f t="shared" ref="G7:G35" si="4">IF(AND(ISBLANK(C7),ISBLANK(D7),ISBLANK(E7)),"",COUNT($C7:$E7))</f>
        <v/>
      </c>
      <c r="H7" s="60" t="str">
        <f t="shared" ref="H7:H35" si="5">IF(AND(ISBLANK(C7),ISBLANK(D7),ISBLANK(E7)),"",IFERROR(F7/G7,0))</f>
        <v/>
      </c>
      <c r="I7" s="330" t="str">
        <f t="shared" ref="I7:I35" si="6">IF(AND(ISBLANK(C7), ISBLANK(D7), ISBLANK(E7)),"",IF(G7=2,H7*2,I7))</f>
        <v/>
      </c>
      <c r="J7" s="331" t="str">
        <f t="shared" ref="J7:J35" si="7">IF(AND(ISBLANK($C7),ISBLANK($D7),ISBLANK($E7)),"",IF(($G7=3),$H7*2,$J7))</f>
        <v/>
      </c>
      <c r="K7" s="94"/>
    </row>
    <row r="8" spans="1:159" ht="33.65" customHeight="1" x14ac:dyDescent="0.4">
      <c r="A8" s="226">
        <f>Writing!A8</f>
        <v>3</v>
      </c>
      <c r="B8" s="224" t="str">
        <f>IF(ISBLANK(Listening!B8),"",Listening!B8)</f>
        <v/>
      </c>
      <c r="C8" s="107"/>
      <c r="D8" s="119"/>
      <c r="E8" s="334"/>
      <c r="F8" s="61" t="str">
        <f t="shared" si="3"/>
        <v/>
      </c>
      <c r="G8" s="60" t="str">
        <f t="shared" si="4"/>
        <v/>
      </c>
      <c r="H8" s="60" t="str">
        <f t="shared" si="5"/>
        <v/>
      </c>
      <c r="I8" s="330" t="str">
        <f t="shared" si="6"/>
        <v/>
      </c>
      <c r="J8" s="331" t="str">
        <f t="shared" si="7"/>
        <v/>
      </c>
      <c r="K8" s="94"/>
    </row>
    <row r="9" spans="1:159" ht="33.65" customHeight="1" x14ac:dyDescent="0.4">
      <c r="A9" s="226">
        <f>Writing!A9</f>
        <v>4</v>
      </c>
      <c r="B9" s="224" t="str">
        <f>IF(ISBLANK(Listening!B9),"",Listening!B9)</f>
        <v/>
      </c>
      <c r="C9" s="107"/>
      <c r="D9" s="296"/>
      <c r="E9" s="335"/>
      <c r="F9" s="61" t="str">
        <f t="shared" si="3"/>
        <v/>
      </c>
      <c r="G9" s="60" t="str">
        <f t="shared" si="4"/>
        <v/>
      </c>
      <c r="H9" s="60" t="str">
        <f t="shared" si="5"/>
        <v/>
      </c>
      <c r="I9" s="330" t="str">
        <f t="shared" si="6"/>
        <v/>
      </c>
      <c r="J9" s="331" t="str">
        <f t="shared" si="7"/>
        <v/>
      </c>
      <c r="K9" s="94"/>
    </row>
    <row r="10" spans="1:159" ht="33.65" customHeight="1" x14ac:dyDescent="0.4">
      <c r="A10" s="226">
        <f>Writing!A10</f>
        <v>5</v>
      </c>
      <c r="B10" s="224" t="str">
        <f>IF(ISBLANK(Listening!B10),"",Listening!B10)</f>
        <v/>
      </c>
      <c r="C10" s="107"/>
      <c r="D10" s="119"/>
      <c r="E10" s="334"/>
      <c r="F10" s="61" t="str">
        <f t="shared" si="3"/>
        <v/>
      </c>
      <c r="G10" s="60" t="str">
        <f t="shared" si="4"/>
        <v/>
      </c>
      <c r="H10" s="60" t="str">
        <f t="shared" si="5"/>
        <v/>
      </c>
      <c r="I10" s="330" t="str">
        <f t="shared" si="6"/>
        <v/>
      </c>
      <c r="J10" s="331" t="str">
        <f t="shared" si="7"/>
        <v/>
      </c>
      <c r="K10" s="94"/>
    </row>
    <row r="11" spans="1:159" ht="33.65" customHeight="1" x14ac:dyDescent="0.4">
      <c r="A11" s="226">
        <f>Writing!A11</f>
        <v>6</v>
      </c>
      <c r="B11" s="224" t="str">
        <f>IF(ISBLANK(Listening!B11),"",Listening!B11)</f>
        <v/>
      </c>
      <c r="C11" s="107"/>
      <c r="D11" s="119"/>
      <c r="E11" s="334"/>
      <c r="F11" s="61" t="str">
        <f t="shared" si="3"/>
        <v/>
      </c>
      <c r="G11" s="60" t="str">
        <f t="shared" si="4"/>
        <v/>
      </c>
      <c r="H11" s="60" t="str">
        <f t="shared" si="5"/>
        <v/>
      </c>
      <c r="I11" s="330" t="str">
        <f t="shared" si="6"/>
        <v/>
      </c>
      <c r="J11" s="331" t="str">
        <f t="shared" si="7"/>
        <v/>
      </c>
      <c r="K11" s="94"/>
    </row>
    <row r="12" spans="1:159" ht="33.65" customHeight="1" x14ac:dyDescent="0.4">
      <c r="A12" s="226">
        <f>Writing!A12</f>
        <v>7</v>
      </c>
      <c r="B12" s="224" t="str">
        <f>IF(ISBLANK(Listening!B12),"",Listening!B12)</f>
        <v/>
      </c>
      <c r="C12" s="107"/>
      <c r="D12" s="119"/>
      <c r="E12" s="334"/>
      <c r="F12" s="61" t="str">
        <f t="shared" si="3"/>
        <v/>
      </c>
      <c r="G12" s="60" t="str">
        <f t="shared" si="4"/>
        <v/>
      </c>
      <c r="H12" s="60" t="str">
        <f t="shared" si="5"/>
        <v/>
      </c>
      <c r="I12" s="330" t="str">
        <f t="shared" si="6"/>
        <v/>
      </c>
      <c r="J12" s="331" t="str">
        <f t="shared" si="7"/>
        <v/>
      </c>
      <c r="K12" s="94"/>
    </row>
    <row r="13" spans="1:159" ht="33.65" customHeight="1" x14ac:dyDescent="0.4">
      <c r="A13" s="226">
        <f>Writing!A13</f>
        <v>8</v>
      </c>
      <c r="B13" s="224" t="str">
        <f>IF(ISBLANK(Listening!B13),"",Listening!B13)</f>
        <v/>
      </c>
      <c r="C13" s="107"/>
      <c r="D13" s="119"/>
      <c r="E13" s="334"/>
      <c r="F13" s="61" t="str">
        <f t="shared" si="3"/>
        <v/>
      </c>
      <c r="G13" s="60" t="str">
        <f t="shared" si="4"/>
        <v/>
      </c>
      <c r="H13" s="60" t="str">
        <f t="shared" si="5"/>
        <v/>
      </c>
      <c r="I13" s="330" t="str">
        <f t="shared" si="6"/>
        <v/>
      </c>
      <c r="J13" s="331" t="str">
        <f t="shared" si="7"/>
        <v/>
      </c>
      <c r="K13" s="94"/>
    </row>
    <row r="14" spans="1:159" ht="33.65" customHeight="1" x14ac:dyDescent="0.4">
      <c r="A14" s="226">
        <f>Writing!A14</f>
        <v>9</v>
      </c>
      <c r="B14" s="224" t="str">
        <f>IF(ISBLANK(Listening!B14),"",Listening!B14)</f>
        <v/>
      </c>
      <c r="C14" s="107"/>
      <c r="D14" s="119"/>
      <c r="E14" s="334"/>
      <c r="F14" s="61" t="str">
        <f t="shared" si="3"/>
        <v/>
      </c>
      <c r="G14" s="60" t="str">
        <f t="shared" si="4"/>
        <v/>
      </c>
      <c r="H14" s="60" t="str">
        <f t="shared" si="5"/>
        <v/>
      </c>
      <c r="I14" s="330" t="str">
        <f t="shared" si="6"/>
        <v/>
      </c>
      <c r="J14" s="331" t="str">
        <f t="shared" si="7"/>
        <v/>
      </c>
      <c r="K14" s="94"/>
    </row>
    <row r="15" spans="1:159" ht="33.65" customHeight="1" x14ac:dyDescent="0.4">
      <c r="A15" s="226">
        <f>Writing!A15</f>
        <v>10</v>
      </c>
      <c r="B15" s="224" t="str">
        <f>IF(ISBLANK(Listening!B15),"",Listening!B15)</f>
        <v/>
      </c>
      <c r="C15" s="107"/>
      <c r="D15" s="119"/>
      <c r="E15" s="334"/>
      <c r="F15" s="61" t="str">
        <f t="shared" si="3"/>
        <v/>
      </c>
      <c r="G15" s="60" t="str">
        <f t="shared" si="4"/>
        <v/>
      </c>
      <c r="H15" s="60" t="str">
        <f t="shared" si="5"/>
        <v/>
      </c>
      <c r="I15" s="330" t="str">
        <f t="shared" si="6"/>
        <v/>
      </c>
      <c r="J15" s="331" t="str">
        <f t="shared" si="7"/>
        <v/>
      </c>
      <c r="K15" s="94"/>
    </row>
    <row r="16" spans="1:159" ht="33.65" customHeight="1" x14ac:dyDescent="0.4">
      <c r="A16" s="226">
        <f>Writing!A16</f>
        <v>11</v>
      </c>
      <c r="B16" s="224" t="str">
        <f>IF(ISBLANK(Listening!B16),"",Listening!B16)</f>
        <v/>
      </c>
      <c r="C16" s="107"/>
      <c r="D16" s="119"/>
      <c r="E16" s="334"/>
      <c r="F16" s="61" t="str">
        <f t="shared" si="3"/>
        <v/>
      </c>
      <c r="G16" s="60" t="str">
        <f t="shared" si="4"/>
        <v/>
      </c>
      <c r="H16" s="60" t="str">
        <f t="shared" si="5"/>
        <v/>
      </c>
      <c r="I16" s="330" t="str">
        <f t="shared" si="6"/>
        <v/>
      </c>
      <c r="J16" s="331" t="str">
        <f t="shared" si="7"/>
        <v/>
      </c>
      <c r="K16" s="94"/>
    </row>
    <row r="17" spans="1:11" ht="33.65" customHeight="1" x14ac:dyDescent="0.4">
      <c r="A17" s="226">
        <f>Writing!A17</f>
        <v>12</v>
      </c>
      <c r="B17" s="224" t="str">
        <f>IF(ISBLANK(Listening!B17),"",Listening!B17)</f>
        <v/>
      </c>
      <c r="C17" s="107"/>
      <c r="D17" s="119"/>
      <c r="E17" s="334"/>
      <c r="F17" s="61" t="str">
        <f t="shared" si="3"/>
        <v/>
      </c>
      <c r="G17" s="60" t="str">
        <f t="shared" si="4"/>
        <v/>
      </c>
      <c r="H17" s="60" t="str">
        <f t="shared" si="5"/>
        <v/>
      </c>
      <c r="I17" s="330" t="str">
        <f t="shared" si="6"/>
        <v/>
      </c>
      <c r="J17" s="331" t="str">
        <f t="shared" si="7"/>
        <v/>
      </c>
      <c r="K17" s="94"/>
    </row>
    <row r="18" spans="1:11" ht="33.65" customHeight="1" x14ac:dyDescent="0.4">
      <c r="A18" s="226">
        <f>Writing!A18</f>
        <v>13</v>
      </c>
      <c r="B18" s="224" t="str">
        <f>IF(ISBLANK(Listening!B18),"",Listening!B18)</f>
        <v/>
      </c>
      <c r="C18" s="107"/>
      <c r="D18" s="119"/>
      <c r="E18" s="334"/>
      <c r="F18" s="61" t="str">
        <f t="shared" si="3"/>
        <v/>
      </c>
      <c r="G18" s="60" t="str">
        <f t="shared" si="4"/>
        <v/>
      </c>
      <c r="H18" s="60" t="str">
        <f t="shared" si="5"/>
        <v/>
      </c>
      <c r="I18" s="330" t="str">
        <f t="shared" si="6"/>
        <v/>
      </c>
      <c r="J18" s="331" t="str">
        <f t="shared" si="7"/>
        <v/>
      </c>
      <c r="K18" s="94"/>
    </row>
    <row r="19" spans="1:11" ht="33.65" customHeight="1" x14ac:dyDescent="0.4">
      <c r="A19" s="226">
        <f>Writing!A19</f>
        <v>14</v>
      </c>
      <c r="B19" s="224" t="str">
        <f>IF(ISBLANK(Listening!B19),"",Listening!B19)</f>
        <v/>
      </c>
      <c r="C19" s="107"/>
      <c r="D19" s="119"/>
      <c r="E19" s="334"/>
      <c r="F19" s="61" t="str">
        <f t="shared" si="3"/>
        <v/>
      </c>
      <c r="G19" s="60" t="str">
        <f t="shared" si="4"/>
        <v/>
      </c>
      <c r="H19" s="60" t="str">
        <f t="shared" si="5"/>
        <v/>
      </c>
      <c r="I19" s="330" t="str">
        <f t="shared" si="6"/>
        <v/>
      </c>
      <c r="J19" s="331" t="str">
        <f t="shared" si="7"/>
        <v/>
      </c>
      <c r="K19" s="94"/>
    </row>
    <row r="20" spans="1:11" ht="33.65" customHeight="1" x14ac:dyDescent="0.4">
      <c r="A20" s="226">
        <f>Writing!A20</f>
        <v>15</v>
      </c>
      <c r="B20" s="224" t="str">
        <f>IF(ISBLANK(Listening!B20),"",Listening!B20)</f>
        <v/>
      </c>
      <c r="C20" s="107"/>
      <c r="D20" s="119"/>
      <c r="E20" s="334"/>
      <c r="F20" s="61" t="str">
        <f t="shared" si="3"/>
        <v/>
      </c>
      <c r="G20" s="60" t="str">
        <f t="shared" si="4"/>
        <v/>
      </c>
      <c r="H20" s="60" t="str">
        <f t="shared" si="5"/>
        <v/>
      </c>
      <c r="I20" s="330" t="str">
        <f t="shared" si="6"/>
        <v/>
      </c>
      <c r="J20" s="331" t="str">
        <f t="shared" si="7"/>
        <v/>
      </c>
      <c r="K20" s="94"/>
    </row>
    <row r="21" spans="1:11" ht="33.65" customHeight="1" x14ac:dyDescent="0.4">
      <c r="A21" s="226">
        <f>Writing!A21</f>
        <v>16</v>
      </c>
      <c r="B21" s="224" t="str">
        <f>IF(ISBLANK(Listening!B21),"",Listening!B21)</f>
        <v/>
      </c>
      <c r="C21" s="107"/>
      <c r="D21" s="119"/>
      <c r="E21" s="334"/>
      <c r="F21" s="61" t="str">
        <f t="shared" si="3"/>
        <v/>
      </c>
      <c r="G21" s="60" t="str">
        <f t="shared" si="4"/>
        <v/>
      </c>
      <c r="H21" s="60" t="str">
        <f t="shared" si="5"/>
        <v/>
      </c>
      <c r="I21" s="330" t="str">
        <f t="shared" si="6"/>
        <v/>
      </c>
      <c r="J21" s="331" t="str">
        <f t="shared" si="7"/>
        <v/>
      </c>
      <c r="K21" s="94"/>
    </row>
    <row r="22" spans="1:11" ht="33.65" customHeight="1" x14ac:dyDescent="0.4">
      <c r="A22" s="226">
        <f>Writing!A22</f>
        <v>17</v>
      </c>
      <c r="B22" s="224" t="str">
        <f>IF(ISBLANK(Listening!B22),"",Listening!B22)</f>
        <v/>
      </c>
      <c r="C22" s="107"/>
      <c r="D22" s="119"/>
      <c r="E22" s="334"/>
      <c r="F22" s="61" t="str">
        <f t="shared" si="3"/>
        <v/>
      </c>
      <c r="G22" s="60" t="str">
        <f t="shared" si="4"/>
        <v/>
      </c>
      <c r="H22" s="60" t="str">
        <f t="shared" si="5"/>
        <v/>
      </c>
      <c r="I22" s="330" t="str">
        <f t="shared" si="6"/>
        <v/>
      </c>
      <c r="J22" s="331" t="str">
        <f t="shared" si="7"/>
        <v/>
      </c>
      <c r="K22" s="94"/>
    </row>
    <row r="23" spans="1:11" ht="33.65" customHeight="1" x14ac:dyDescent="0.4">
      <c r="A23" s="226">
        <f>Writing!A23</f>
        <v>18</v>
      </c>
      <c r="B23" s="224" t="str">
        <f>IF(ISBLANK(Listening!B23),"",Listening!B23)</f>
        <v/>
      </c>
      <c r="C23" s="107"/>
      <c r="D23" s="119"/>
      <c r="E23" s="334"/>
      <c r="F23" s="61" t="str">
        <f t="shared" si="3"/>
        <v/>
      </c>
      <c r="G23" s="60" t="str">
        <f t="shared" si="4"/>
        <v/>
      </c>
      <c r="H23" s="60" t="str">
        <f t="shared" si="5"/>
        <v/>
      </c>
      <c r="I23" s="330" t="str">
        <f t="shared" si="6"/>
        <v/>
      </c>
      <c r="J23" s="331" t="str">
        <f t="shared" si="7"/>
        <v/>
      </c>
      <c r="K23" s="94"/>
    </row>
    <row r="24" spans="1:11" ht="33.65" customHeight="1" x14ac:dyDescent="0.4">
      <c r="A24" s="226">
        <f>Writing!A24</f>
        <v>19</v>
      </c>
      <c r="B24" s="224" t="str">
        <f>IF(ISBLANK(Listening!B24),"",Listening!B24)</f>
        <v/>
      </c>
      <c r="C24" s="107"/>
      <c r="D24" s="119"/>
      <c r="E24" s="334"/>
      <c r="F24" s="61" t="str">
        <f t="shared" si="3"/>
        <v/>
      </c>
      <c r="G24" s="60" t="str">
        <f t="shared" si="4"/>
        <v/>
      </c>
      <c r="H24" s="60" t="str">
        <f t="shared" si="5"/>
        <v/>
      </c>
      <c r="I24" s="330" t="str">
        <f t="shared" si="6"/>
        <v/>
      </c>
      <c r="J24" s="331" t="str">
        <f t="shared" si="7"/>
        <v/>
      </c>
      <c r="K24" s="94"/>
    </row>
    <row r="25" spans="1:11" ht="33.65" customHeight="1" x14ac:dyDescent="0.4">
      <c r="A25" s="226">
        <f>Writing!A25</f>
        <v>20</v>
      </c>
      <c r="B25" s="224" t="str">
        <f>IF(ISBLANK(Listening!B25),"",Listening!B25)</f>
        <v/>
      </c>
      <c r="C25" s="107"/>
      <c r="D25" s="119"/>
      <c r="E25" s="334"/>
      <c r="F25" s="61" t="str">
        <f t="shared" si="3"/>
        <v/>
      </c>
      <c r="G25" s="60" t="str">
        <f t="shared" si="4"/>
        <v/>
      </c>
      <c r="H25" s="60" t="str">
        <f t="shared" si="5"/>
        <v/>
      </c>
      <c r="I25" s="330" t="str">
        <f t="shared" si="6"/>
        <v/>
      </c>
      <c r="J25" s="331" t="str">
        <f t="shared" si="7"/>
        <v/>
      </c>
      <c r="K25" s="94"/>
    </row>
    <row r="26" spans="1:11" ht="33.65" customHeight="1" x14ac:dyDescent="0.4">
      <c r="A26" s="226">
        <f>Writing!A26</f>
        <v>21</v>
      </c>
      <c r="B26" s="224" t="str">
        <f>IF(ISBLANK(Listening!B26),"",Listening!B26)</f>
        <v/>
      </c>
      <c r="C26" s="107"/>
      <c r="D26" s="119"/>
      <c r="E26" s="334"/>
      <c r="F26" s="61" t="str">
        <f t="shared" si="3"/>
        <v/>
      </c>
      <c r="G26" s="60" t="str">
        <f t="shared" si="4"/>
        <v/>
      </c>
      <c r="H26" s="60" t="str">
        <f t="shared" si="5"/>
        <v/>
      </c>
      <c r="I26" s="330" t="str">
        <f t="shared" si="6"/>
        <v/>
      </c>
      <c r="J26" s="331" t="str">
        <f t="shared" si="7"/>
        <v/>
      </c>
      <c r="K26" s="94"/>
    </row>
    <row r="27" spans="1:11" ht="33.65" customHeight="1" x14ac:dyDescent="0.4">
      <c r="A27" s="226">
        <f>Writing!A27</f>
        <v>22</v>
      </c>
      <c r="B27" s="224" t="str">
        <f>IF(ISBLANK(Listening!B27),"",Listening!B27)</f>
        <v/>
      </c>
      <c r="C27" s="107"/>
      <c r="D27" s="119"/>
      <c r="E27" s="334"/>
      <c r="F27" s="61" t="str">
        <f t="shared" si="3"/>
        <v/>
      </c>
      <c r="G27" s="60" t="str">
        <f t="shared" si="4"/>
        <v/>
      </c>
      <c r="H27" s="60" t="str">
        <f t="shared" si="5"/>
        <v/>
      </c>
      <c r="I27" s="330" t="str">
        <f t="shared" si="6"/>
        <v/>
      </c>
      <c r="J27" s="331" t="str">
        <f t="shared" si="7"/>
        <v/>
      </c>
      <c r="K27" s="94"/>
    </row>
    <row r="28" spans="1:11" ht="33.65" customHeight="1" x14ac:dyDescent="0.4">
      <c r="A28" s="226">
        <f>Writing!A28</f>
        <v>23</v>
      </c>
      <c r="B28" s="224" t="str">
        <f>IF(ISBLANK(Listening!B28),"",Listening!B28)</f>
        <v/>
      </c>
      <c r="C28" s="107"/>
      <c r="D28" s="119"/>
      <c r="E28" s="334"/>
      <c r="F28" s="61" t="str">
        <f t="shared" si="3"/>
        <v/>
      </c>
      <c r="G28" s="60" t="str">
        <f t="shared" si="4"/>
        <v/>
      </c>
      <c r="H28" s="60" t="str">
        <f t="shared" si="5"/>
        <v/>
      </c>
      <c r="I28" s="330" t="str">
        <f t="shared" si="6"/>
        <v/>
      </c>
      <c r="J28" s="331" t="str">
        <f t="shared" si="7"/>
        <v/>
      </c>
      <c r="K28" s="94"/>
    </row>
    <row r="29" spans="1:11" ht="33.65" customHeight="1" x14ac:dyDescent="0.4">
      <c r="A29" s="226">
        <f>Writing!A29</f>
        <v>24</v>
      </c>
      <c r="B29" s="224" t="str">
        <f>IF(ISBLANK(Listening!B29),"",Listening!B29)</f>
        <v/>
      </c>
      <c r="C29" s="107"/>
      <c r="D29" s="119"/>
      <c r="E29" s="334"/>
      <c r="F29" s="61" t="str">
        <f t="shared" si="3"/>
        <v/>
      </c>
      <c r="G29" s="60" t="str">
        <f t="shared" si="4"/>
        <v/>
      </c>
      <c r="H29" s="60" t="str">
        <f t="shared" si="5"/>
        <v/>
      </c>
      <c r="I29" s="330" t="str">
        <f t="shared" si="6"/>
        <v/>
      </c>
      <c r="J29" s="331" t="str">
        <f t="shared" si="7"/>
        <v/>
      </c>
      <c r="K29" s="94"/>
    </row>
    <row r="30" spans="1:11" ht="33.65" customHeight="1" x14ac:dyDescent="0.4">
      <c r="A30" s="226">
        <f>Writing!A30</f>
        <v>25</v>
      </c>
      <c r="B30" s="224" t="str">
        <f>IF(ISBLANK(Listening!B30),"",Listening!B30)</f>
        <v/>
      </c>
      <c r="C30" s="107"/>
      <c r="D30" s="119"/>
      <c r="E30" s="334"/>
      <c r="F30" s="61" t="str">
        <f t="shared" si="3"/>
        <v/>
      </c>
      <c r="G30" s="60" t="str">
        <f t="shared" si="4"/>
        <v/>
      </c>
      <c r="H30" s="60" t="str">
        <f t="shared" si="5"/>
        <v/>
      </c>
      <c r="I30" s="330" t="str">
        <f t="shared" si="6"/>
        <v/>
      </c>
      <c r="J30" s="331" t="str">
        <f t="shared" si="7"/>
        <v/>
      </c>
      <c r="K30" s="94"/>
    </row>
    <row r="31" spans="1:11" ht="33.65" customHeight="1" x14ac:dyDescent="0.4">
      <c r="A31" s="226">
        <f>Writing!A31</f>
        <v>26</v>
      </c>
      <c r="B31" s="224" t="str">
        <f>IF(ISBLANK(Listening!B31),"",Listening!B31)</f>
        <v/>
      </c>
      <c r="C31" s="107"/>
      <c r="D31" s="119"/>
      <c r="E31" s="334"/>
      <c r="F31" s="61" t="str">
        <f t="shared" si="3"/>
        <v/>
      </c>
      <c r="G31" s="60" t="str">
        <f t="shared" si="4"/>
        <v/>
      </c>
      <c r="H31" s="60" t="str">
        <f t="shared" si="5"/>
        <v/>
      </c>
      <c r="I31" s="330" t="str">
        <f t="shared" si="6"/>
        <v/>
      </c>
      <c r="J31" s="331" t="str">
        <f t="shared" si="7"/>
        <v/>
      </c>
      <c r="K31" s="94"/>
    </row>
    <row r="32" spans="1:11" ht="33.65" customHeight="1" x14ac:dyDescent="0.4">
      <c r="A32" s="226">
        <f>Writing!A32</f>
        <v>27</v>
      </c>
      <c r="B32" s="224" t="str">
        <f>IF(ISBLANK(Listening!B32),"",Listening!B32)</f>
        <v/>
      </c>
      <c r="C32" s="107"/>
      <c r="D32" s="119"/>
      <c r="E32" s="334"/>
      <c r="F32" s="61" t="str">
        <f t="shared" si="3"/>
        <v/>
      </c>
      <c r="G32" s="60" t="str">
        <f t="shared" si="4"/>
        <v/>
      </c>
      <c r="H32" s="60" t="str">
        <f t="shared" si="5"/>
        <v/>
      </c>
      <c r="I32" s="330" t="str">
        <f t="shared" si="6"/>
        <v/>
      </c>
      <c r="J32" s="331" t="str">
        <f t="shared" si="7"/>
        <v/>
      </c>
      <c r="K32" s="94"/>
    </row>
    <row r="33" spans="1:161" ht="33.65" customHeight="1" x14ac:dyDescent="0.4">
      <c r="A33" s="226">
        <f>Writing!A33</f>
        <v>28</v>
      </c>
      <c r="B33" s="224" t="str">
        <f>IF(ISBLANK(Listening!B33),"",Listening!B33)</f>
        <v/>
      </c>
      <c r="C33" s="107"/>
      <c r="D33" s="119"/>
      <c r="E33" s="334"/>
      <c r="F33" s="61" t="str">
        <f t="shared" si="3"/>
        <v/>
      </c>
      <c r="G33" s="60" t="str">
        <f t="shared" si="4"/>
        <v/>
      </c>
      <c r="H33" s="60" t="str">
        <f t="shared" si="5"/>
        <v/>
      </c>
      <c r="I33" s="330" t="str">
        <f t="shared" si="6"/>
        <v/>
      </c>
      <c r="J33" s="331" t="str">
        <f t="shared" si="7"/>
        <v/>
      </c>
      <c r="K33" s="94"/>
    </row>
    <row r="34" spans="1:161" ht="33.65" customHeight="1" x14ac:dyDescent="0.4">
      <c r="A34" s="226">
        <f>Writing!A34</f>
        <v>29</v>
      </c>
      <c r="B34" s="224" t="str">
        <f>IF(ISBLANK(Listening!B34),"",Listening!B34)</f>
        <v/>
      </c>
      <c r="C34" s="107"/>
      <c r="D34" s="119"/>
      <c r="E34" s="334"/>
      <c r="F34" s="61" t="str">
        <f t="shared" si="3"/>
        <v/>
      </c>
      <c r="G34" s="60" t="str">
        <f t="shared" si="4"/>
        <v/>
      </c>
      <c r="H34" s="60" t="str">
        <f t="shared" si="5"/>
        <v/>
      </c>
      <c r="I34" s="330" t="str">
        <f t="shared" si="6"/>
        <v/>
      </c>
      <c r="J34" s="331" t="str">
        <f t="shared" si="7"/>
        <v/>
      </c>
      <c r="K34" s="95"/>
    </row>
    <row r="35" spans="1:161" ht="33.65" customHeight="1" thickBot="1" x14ac:dyDescent="0.45">
      <c r="A35" s="226">
        <f>Writing!A35</f>
        <v>30</v>
      </c>
      <c r="B35" s="225" t="str">
        <f>IF(ISBLANK(Listening!B35),"",Listening!B35)</f>
        <v/>
      </c>
      <c r="C35" s="108"/>
      <c r="D35" s="120"/>
      <c r="E35" s="336"/>
      <c r="F35" s="337" t="str">
        <f t="shared" si="3"/>
        <v/>
      </c>
      <c r="G35" s="236" t="str">
        <f t="shared" si="4"/>
        <v/>
      </c>
      <c r="H35" s="237" t="str">
        <f t="shared" si="5"/>
        <v/>
      </c>
      <c r="I35" s="330" t="str">
        <f t="shared" si="6"/>
        <v/>
      </c>
      <c r="J35" s="331" t="str">
        <f t="shared" si="7"/>
        <v/>
      </c>
      <c r="K35" s="96"/>
    </row>
    <row r="36" spans="1:161" s="5" customFormat="1" ht="41.5" customHeight="1" thickBot="1" x14ac:dyDescent="0.4">
      <c r="B36" s="136" t="s">
        <v>19</v>
      </c>
      <c r="C36" s="83">
        <f>COUNT(C4:C35)</f>
        <v>0</v>
      </c>
      <c r="D36" s="66">
        <f>COUNT(D5:D35)</f>
        <v>0</v>
      </c>
      <c r="E36" s="87">
        <f>COUNT(E5:E35)</f>
        <v>0</v>
      </c>
      <c r="F36" s="87"/>
      <c r="G36" s="87"/>
      <c r="H36" s="109"/>
      <c r="I36" s="71">
        <f>COUNT(I6:I35)</f>
        <v>0</v>
      </c>
      <c r="J36" s="71">
        <f>COUNT(J6:J35)</f>
        <v>0</v>
      </c>
      <c r="K36" s="139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</row>
    <row r="39" spans="1:161" ht="33.65" hidden="1" customHeight="1" x14ac:dyDescent="0.35">
      <c r="C39" s="6"/>
    </row>
    <row r="40" spans="1:161" ht="33.65" hidden="1" customHeight="1" x14ac:dyDescent="0.35">
      <c r="C40" s="6"/>
    </row>
    <row r="41" spans="1:161" ht="33.65" hidden="1" customHeight="1" x14ac:dyDescent="0.35">
      <c r="C41" s="6"/>
    </row>
    <row r="42" spans="1:161" ht="33.65" hidden="1" customHeight="1" x14ac:dyDescent="0.35">
      <c r="C42" s="6"/>
    </row>
    <row r="43" spans="1:161" ht="33.65" hidden="1" customHeight="1" x14ac:dyDescent="0.35">
      <c r="C43" s="6"/>
    </row>
    <row r="44" spans="1:161" ht="33.65" hidden="1" customHeight="1" x14ac:dyDescent="0.35">
      <c r="C44" s="6"/>
    </row>
    <row r="45" spans="1:161" ht="33.65" hidden="1" customHeight="1" x14ac:dyDescent="0.35">
      <c r="C45" s="6"/>
    </row>
    <row r="46" spans="1:161" ht="33.65" hidden="1" customHeight="1" x14ac:dyDescent="0.35">
      <c r="C46" s="6"/>
    </row>
    <row r="47" spans="1:161" ht="33.65" hidden="1" customHeight="1" x14ac:dyDescent="0.35">
      <c r="C47" s="6"/>
    </row>
    <row r="48" spans="1:161" ht="33.65" hidden="1" customHeight="1" x14ac:dyDescent="0.35">
      <c r="C48" s="6"/>
    </row>
    <row r="49" spans="3:3" ht="33.65" hidden="1" customHeight="1" x14ac:dyDescent="0.35">
      <c r="C49" s="6"/>
    </row>
    <row r="50" spans="3:3" ht="33.65" hidden="1" customHeight="1" x14ac:dyDescent="0.35">
      <c r="C50" s="6"/>
    </row>
    <row r="52" spans="3:3" ht="33.65" customHeight="1" x14ac:dyDescent="0.35">
      <c r="C52" s="324">
        <v>0</v>
      </c>
    </row>
    <row r="53" spans="3:3" ht="33.65" customHeight="1" x14ac:dyDescent="0.35">
      <c r="C53" s="324">
        <v>1</v>
      </c>
    </row>
    <row r="54" spans="3:3" ht="33.65" customHeight="1" x14ac:dyDescent="0.35">
      <c r="C54" s="324">
        <v>2</v>
      </c>
    </row>
    <row r="55" spans="3:3" ht="33.65" customHeight="1" x14ac:dyDescent="0.35">
      <c r="C55" s="324">
        <v>3</v>
      </c>
    </row>
    <row r="56" spans="3:3" ht="33.65" customHeight="1" x14ac:dyDescent="0.35">
      <c r="C56" s="324">
        <v>4</v>
      </c>
    </row>
    <row r="57" spans="3:3" ht="33.65" customHeight="1" x14ac:dyDescent="0.35">
      <c r="C57" s="324">
        <v>5</v>
      </c>
    </row>
    <row r="58" spans="3:3" ht="33.65" customHeight="1" x14ac:dyDescent="0.35">
      <c r="C58" s="324">
        <v>6</v>
      </c>
    </row>
    <row r="59" spans="3:3" ht="33.65" customHeight="1" x14ac:dyDescent="0.35">
      <c r="C59" s="324">
        <v>7</v>
      </c>
    </row>
    <row r="60" spans="3:3" ht="33.65" customHeight="1" x14ac:dyDescent="0.35">
      <c r="C60" s="324">
        <v>8</v>
      </c>
    </row>
    <row r="61" spans="3:3" ht="33.65" customHeight="1" x14ac:dyDescent="0.35">
      <c r="C61" s="324">
        <v>9</v>
      </c>
    </row>
    <row r="62" spans="3:3" ht="33.65" customHeight="1" x14ac:dyDescent="0.35">
      <c r="C62" s="324">
        <v>10</v>
      </c>
    </row>
  </sheetData>
  <sheetProtection sheet="1" formatCells="0"/>
  <dataConsolidate/>
  <mergeCells count="5">
    <mergeCell ref="C2:E2"/>
    <mergeCell ref="K4:K5"/>
    <mergeCell ref="J4:J5"/>
    <mergeCell ref="I4:I5"/>
    <mergeCell ref="G2:H2"/>
  </mergeCells>
  <dataValidations count="5">
    <dataValidation allowBlank="1" showErrorMessage="1" sqref="J3" xr:uid="{00000000-0002-0000-0200-000000000000}"/>
    <dataValidation type="date" allowBlank="1" showInputMessage="1" showErrorMessage="1" errorTitle="Date (DD-MM-YY)" error="Input the Date when this task was assigned Eg (20-11-18)" promptTitle="Date (DD-MM-YY)" prompt="Date when this task was assigned." sqref="C4:E4" xr:uid="{00000000-0002-0000-0200-000001000000}">
      <formula1>43374</formula1>
      <formula2>43617</formula2>
    </dataValidation>
    <dataValidation allowBlank="1" showInputMessage="1" showErrorMessage="1" errorTitle="Task" error="Input Task Title" promptTitle="Task" prompt="Task Title_x000a_" sqref="C3:E3" xr:uid="{00000000-0002-0000-0200-000002000000}"/>
    <dataValidation allowBlank="1" showInputMessage="1" showErrorMessage="1" prompt="_x000a_" sqref="C2" xr:uid="{00000000-0002-0000-0200-000003000000}"/>
    <dataValidation type="list" allowBlank="1" showInputMessage="1" showErrorMessage="1" errorTitle="Task 1" error="Enter a Mark between 0 and 10" promptTitle="Task 1" prompt="Enter a Mark between 0 and 10" sqref="C6:E35" xr:uid="{00000000-0002-0000-0200-000004000000}">
      <formula1>$C$52:$C$62</formula1>
    </dataValidation>
  </dataValidations>
  <pageMargins left="0.7" right="0.7" top="0.75" bottom="0.75" header="0.3" footer="0.3"/>
  <pageSetup paperSize="9" scale="3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N67"/>
  <sheetViews>
    <sheetView zoomScale="90" zoomScaleNormal="90" zoomScaleSheetLayoutView="80" workbookViewId="0">
      <selection activeCell="B2" sqref="B2"/>
    </sheetView>
  </sheetViews>
  <sheetFormatPr defaultColWidth="21.54296875" defaultRowHeight="40.4" customHeight="1" x14ac:dyDescent="0.45"/>
  <cols>
    <col min="1" max="1" width="11.81640625" style="1" customWidth="1"/>
    <col min="2" max="2" width="34.453125" style="4" customWidth="1"/>
    <col min="3" max="4" width="16.1796875" style="1" customWidth="1"/>
    <col min="5" max="7" width="14.81640625" style="1" customWidth="1"/>
    <col min="8" max="8" width="15.1796875" style="1" customWidth="1"/>
    <col min="9" max="10" width="14.1796875" style="1" customWidth="1"/>
    <col min="11" max="11" width="14.1796875" style="3" customWidth="1"/>
    <col min="12" max="12" width="19.1796875" style="17" customWidth="1"/>
    <col min="13" max="13" width="24.81640625" style="17" customWidth="1"/>
    <col min="14" max="14" width="34" style="1" customWidth="1"/>
    <col min="15" max="15" width="25.81640625" style="1" customWidth="1"/>
    <col min="16" max="16384" width="21.54296875" style="1"/>
  </cols>
  <sheetData>
    <row r="1" spans="1:14" ht="46.4" customHeight="1" thickBot="1" x14ac:dyDescent="0.4">
      <c r="A1" s="15"/>
      <c r="B1" s="140" t="s">
        <v>0</v>
      </c>
      <c r="C1" s="299" t="s">
        <v>1</v>
      </c>
      <c r="D1" s="299"/>
      <c r="E1" s="298"/>
      <c r="F1" s="298"/>
      <c r="G1" s="298"/>
      <c r="H1" s="14"/>
      <c r="I1" s="300" t="s">
        <v>34</v>
      </c>
      <c r="J1" s="302"/>
      <c r="K1" s="14"/>
      <c r="L1" s="16"/>
      <c r="M1" s="16"/>
      <c r="N1" s="37"/>
    </row>
    <row r="2" spans="1:14" ht="48" customHeight="1" thickBot="1" x14ac:dyDescent="0.4">
      <c r="A2" s="190"/>
      <c r="B2" s="192" t="s">
        <v>3</v>
      </c>
      <c r="C2" s="371" t="str">
        <f>IF(ISBLANK(Listening!C2),"",Listening!C2)</f>
        <v/>
      </c>
      <c r="D2" s="371"/>
      <c r="E2" s="372"/>
      <c r="F2" s="192" t="s">
        <v>4</v>
      </c>
      <c r="G2" s="383" t="str">
        <f>IF(ISBLANK(Listening!F2),"",Listening!F2)</f>
        <v/>
      </c>
      <c r="H2" s="383"/>
      <c r="I2" s="383"/>
      <c r="J2" s="384"/>
      <c r="K2" s="192" t="s">
        <v>5</v>
      </c>
      <c r="L2" s="233" t="str">
        <f>IF(ISBLANK(Listening!I2),"",Listening!I2)</f>
        <v/>
      </c>
      <c r="M2" s="183"/>
      <c r="N2" s="92"/>
    </row>
    <row r="3" spans="1:14" ht="50.15" customHeight="1" thickBot="1" x14ac:dyDescent="0.5">
      <c r="A3" s="344"/>
      <c r="B3" s="191" t="s">
        <v>6</v>
      </c>
      <c r="C3" s="214"/>
      <c r="D3" s="214"/>
      <c r="E3" s="214"/>
      <c r="F3" s="215"/>
      <c r="G3" s="215"/>
      <c r="H3" s="215"/>
      <c r="I3" s="338"/>
      <c r="J3" s="241"/>
      <c r="K3" s="241"/>
      <c r="L3" s="377" t="s">
        <v>35</v>
      </c>
      <c r="M3" s="373" t="s">
        <v>36</v>
      </c>
      <c r="N3" s="97"/>
    </row>
    <row r="4" spans="1:14" ht="29.5" customHeight="1" thickBot="1" x14ac:dyDescent="0.5">
      <c r="A4" s="345"/>
      <c r="B4" s="64" t="s">
        <v>7</v>
      </c>
      <c r="C4" s="213"/>
      <c r="D4" s="213"/>
      <c r="E4" s="213"/>
      <c r="F4" s="213"/>
      <c r="G4" s="213"/>
      <c r="H4" s="213"/>
      <c r="I4" s="379" t="s">
        <v>37</v>
      </c>
      <c r="J4" s="381" t="s">
        <v>16</v>
      </c>
      <c r="K4" s="381" t="s">
        <v>38</v>
      </c>
      <c r="L4" s="378"/>
      <c r="M4" s="374"/>
      <c r="N4" s="103"/>
    </row>
    <row r="5" spans="1:14" s="2" customFormat="1" ht="75.650000000000006" customHeight="1" thickBot="1" x14ac:dyDescent="0.4">
      <c r="A5" s="27" t="s">
        <v>10</v>
      </c>
      <c r="B5" s="193" t="s">
        <v>39</v>
      </c>
      <c r="C5" s="170" t="s">
        <v>40</v>
      </c>
      <c r="D5" s="170" t="s">
        <v>41</v>
      </c>
      <c r="E5" s="170" t="s">
        <v>42</v>
      </c>
      <c r="F5" s="170" t="s">
        <v>43</v>
      </c>
      <c r="G5" s="170" t="s">
        <v>44</v>
      </c>
      <c r="H5" s="177" t="s">
        <v>45</v>
      </c>
      <c r="I5" s="380"/>
      <c r="J5" s="382"/>
      <c r="K5" s="382"/>
      <c r="L5" s="378"/>
      <c r="M5" s="375"/>
      <c r="N5" s="98" t="s">
        <v>18</v>
      </c>
    </row>
    <row r="6" spans="1:14" ht="19.5" customHeight="1" thickBot="1" x14ac:dyDescent="0.5">
      <c r="A6" s="195">
        <v>1</v>
      </c>
      <c r="B6" s="219" t="str">
        <f>IF(ISBLANK(Listening!B6),"",Listening!B6)</f>
        <v/>
      </c>
      <c r="C6" s="171"/>
      <c r="D6" s="178"/>
      <c r="E6" s="178"/>
      <c r="F6" s="173"/>
      <c r="G6" s="173"/>
      <c r="H6" s="172"/>
      <c r="I6" s="242" t="str">
        <f>IF(AND(ISBLANK($C6),ISBLANK($D6),ISBLANK($E6),ISBLANK($F6),ISBLANK($G6),ISBLANK($H6)),"",SUM($C6:$H6))</f>
        <v/>
      </c>
      <c r="J6" s="243" t="str">
        <f>IF(AND(ISBLANK($C6),ISBLANK($D6),ISBLANK($E6),ISBLANK($F6),ISBLANK($G6),ISBLANK($H6)),"", COUNT($C6:$H6))</f>
        <v/>
      </c>
      <c r="K6" s="260" t="str">
        <f>IF(AND(ISBLANK($C6),ISBLANK($D6),ISBLANK($E6),ISBLANK($F6),ISBLANK($G6),ISBLANK($H6)),"",($I6/$J6))</f>
        <v/>
      </c>
      <c r="L6" s="72" t="str">
        <f>IF(AND(ISBLANK($C6),ISBLANK($D6),ISBLANK($E6),ISBLANK($F6),ISBLANK($G6),ISBLANK($H6)),"",IF($J6=3,$K6,$L6))</f>
        <v/>
      </c>
      <c r="M6" s="80" t="str">
        <f>IF(AND(ISBLANK($C6),ISBLANK($D6),ISBLANK($E6),ISBLANK($F6),ISBLANK($G6),ISBLANK($H6)),"",IF($J6=6,$K6,$M6))</f>
        <v/>
      </c>
      <c r="N6" s="93"/>
    </row>
    <row r="7" spans="1:14" ht="19.5" customHeight="1" thickBot="1" x14ac:dyDescent="0.5">
      <c r="A7" s="196">
        <v>2</v>
      </c>
      <c r="B7" s="220" t="str">
        <f>IF(ISBLANK(Listening!B7),"",Listening!B7)</f>
        <v/>
      </c>
      <c r="C7" s="173"/>
      <c r="D7" s="179"/>
      <c r="E7" s="179"/>
      <c r="F7" s="173"/>
      <c r="G7" s="173"/>
      <c r="H7" s="174"/>
      <c r="I7" s="242" t="str">
        <f t="shared" ref="I7:I35" si="0">IF(AND(ISBLANK($C7),ISBLANK($D7),ISBLANK($E7),ISBLANK($F7),ISBLANK($G7),ISBLANK($H7)),"",SUM($C7:$H7))</f>
        <v/>
      </c>
      <c r="J7" s="243" t="str">
        <f t="shared" ref="J7:J35" si="1">IF(AND(ISBLANK($C7),ISBLANK($D7),ISBLANK($E7),ISBLANK($F7),ISBLANK($G7),ISBLANK($H7)),"", COUNT($C7:$H7))</f>
        <v/>
      </c>
      <c r="K7" s="260" t="str">
        <f t="shared" ref="K7:K35" si="2">IF(AND(ISBLANK($C7),ISBLANK($D7),ISBLANK($E7),ISBLANK($F7),ISBLANK($G7),ISBLANK($H7)),"",($I7/$J7))</f>
        <v/>
      </c>
      <c r="L7" s="72" t="str">
        <f t="shared" ref="L7:L35" si="3">IF(AND(ISBLANK($C7),ISBLANK($D7),ISBLANK($E7),ISBLANK($F7),ISBLANK($G7),ISBLANK($H7)),"",IF($J7=3,$K7,$L7))</f>
        <v/>
      </c>
      <c r="M7" s="80" t="str">
        <f t="shared" ref="M7:M35" si="4">IF(AND(ISBLANK($C7),ISBLANK($D7),ISBLANK($E7),ISBLANK($F7),ISBLANK($G7),ISBLANK($H7)),"",IF($J7=6,$K7,$M7))</f>
        <v/>
      </c>
      <c r="N7" s="94"/>
    </row>
    <row r="8" spans="1:14" ht="19.5" customHeight="1" thickBot="1" x14ac:dyDescent="0.5">
      <c r="A8" s="196">
        <v>3</v>
      </c>
      <c r="B8" s="220" t="str">
        <f>IF(ISBLANK(Listening!B8),"",Listening!B8)</f>
        <v/>
      </c>
      <c r="C8" s="173"/>
      <c r="D8" s="179"/>
      <c r="E8" s="179"/>
      <c r="F8" s="173"/>
      <c r="G8" s="173"/>
      <c r="H8" s="174"/>
      <c r="I8" s="242" t="str">
        <f t="shared" si="0"/>
        <v/>
      </c>
      <c r="J8" s="243" t="str">
        <f t="shared" si="1"/>
        <v/>
      </c>
      <c r="K8" s="260" t="str">
        <f t="shared" si="2"/>
        <v/>
      </c>
      <c r="L8" s="72" t="str">
        <f t="shared" si="3"/>
        <v/>
      </c>
      <c r="M8" s="80" t="str">
        <f t="shared" si="4"/>
        <v/>
      </c>
      <c r="N8" s="94"/>
    </row>
    <row r="9" spans="1:14" ht="19.5" customHeight="1" thickBot="1" x14ac:dyDescent="0.5">
      <c r="A9" s="196">
        <v>4</v>
      </c>
      <c r="B9" s="220" t="str">
        <f>IF(ISBLANK(Listening!B9),"",Listening!B9)</f>
        <v/>
      </c>
      <c r="C9" s="173"/>
      <c r="D9" s="179"/>
      <c r="E9" s="179"/>
      <c r="F9" s="173"/>
      <c r="G9" s="173"/>
      <c r="H9" s="174"/>
      <c r="I9" s="242" t="str">
        <f t="shared" si="0"/>
        <v/>
      </c>
      <c r="J9" s="243" t="str">
        <f t="shared" si="1"/>
        <v/>
      </c>
      <c r="K9" s="260" t="str">
        <f t="shared" si="2"/>
        <v/>
      </c>
      <c r="L9" s="72" t="str">
        <f t="shared" si="3"/>
        <v/>
      </c>
      <c r="M9" s="80" t="str">
        <f t="shared" si="4"/>
        <v/>
      </c>
      <c r="N9" s="94"/>
    </row>
    <row r="10" spans="1:14" ht="19.5" customHeight="1" thickBot="1" x14ac:dyDescent="0.5">
      <c r="A10" s="196">
        <v>5</v>
      </c>
      <c r="B10" s="220" t="str">
        <f>IF(ISBLANK(Listening!B10),"",Listening!B10)</f>
        <v/>
      </c>
      <c r="C10" s="173"/>
      <c r="D10" s="179"/>
      <c r="E10" s="179"/>
      <c r="F10" s="173"/>
      <c r="G10" s="173"/>
      <c r="H10" s="174"/>
      <c r="I10" s="242" t="str">
        <f t="shared" si="0"/>
        <v/>
      </c>
      <c r="J10" s="243" t="str">
        <f t="shared" si="1"/>
        <v/>
      </c>
      <c r="K10" s="260" t="str">
        <f t="shared" si="2"/>
        <v/>
      </c>
      <c r="L10" s="72" t="str">
        <f t="shared" si="3"/>
        <v/>
      </c>
      <c r="M10" s="80" t="str">
        <f t="shared" si="4"/>
        <v/>
      </c>
      <c r="N10" s="94"/>
    </row>
    <row r="11" spans="1:14" ht="19.5" customHeight="1" thickBot="1" x14ac:dyDescent="0.5">
      <c r="A11" s="196">
        <v>6</v>
      </c>
      <c r="B11" s="220" t="str">
        <f>IF(ISBLANK(Listening!B11),"",Listening!B11)</f>
        <v/>
      </c>
      <c r="C11" s="173"/>
      <c r="D11" s="179"/>
      <c r="E11" s="179"/>
      <c r="F11" s="173"/>
      <c r="G11" s="173"/>
      <c r="H11" s="174"/>
      <c r="I11" s="242" t="str">
        <f t="shared" si="0"/>
        <v/>
      </c>
      <c r="J11" s="243" t="str">
        <f t="shared" si="1"/>
        <v/>
      </c>
      <c r="K11" s="260" t="str">
        <f t="shared" si="2"/>
        <v/>
      </c>
      <c r="L11" s="72" t="str">
        <f t="shared" si="3"/>
        <v/>
      </c>
      <c r="M11" s="80" t="str">
        <f t="shared" si="4"/>
        <v/>
      </c>
      <c r="N11" s="94"/>
    </row>
    <row r="12" spans="1:14" ht="19.5" customHeight="1" thickBot="1" x14ac:dyDescent="0.5">
      <c r="A12" s="196">
        <v>7</v>
      </c>
      <c r="B12" s="220" t="str">
        <f>IF(ISBLANK(Listening!B12),"",Listening!B12)</f>
        <v/>
      </c>
      <c r="C12" s="173"/>
      <c r="D12" s="179"/>
      <c r="E12" s="179"/>
      <c r="F12" s="173"/>
      <c r="G12" s="173"/>
      <c r="H12" s="174"/>
      <c r="I12" s="242" t="str">
        <f t="shared" si="0"/>
        <v/>
      </c>
      <c r="J12" s="243" t="str">
        <f t="shared" si="1"/>
        <v/>
      </c>
      <c r="K12" s="260" t="str">
        <f t="shared" si="2"/>
        <v/>
      </c>
      <c r="L12" s="72" t="str">
        <f t="shared" si="3"/>
        <v/>
      </c>
      <c r="M12" s="80" t="str">
        <f t="shared" si="4"/>
        <v/>
      </c>
      <c r="N12" s="94"/>
    </row>
    <row r="13" spans="1:14" ht="19.5" customHeight="1" thickBot="1" x14ac:dyDescent="0.5">
      <c r="A13" s="196">
        <v>8</v>
      </c>
      <c r="B13" s="220" t="str">
        <f>IF(ISBLANK(Listening!B13),"",Listening!B13)</f>
        <v/>
      </c>
      <c r="C13" s="173"/>
      <c r="D13" s="179"/>
      <c r="E13" s="179"/>
      <c r="F13" s="173"/>
      <c r="G13" s="173"/>
      <c r="H13" s="174"/>
      <c r="I13" s="242" t="str">
        <f t="shared" si="0"/>
        <v/>
      </c>
      <c r="J13" s="243" t="str">
        <f t="shared" si="1"/>
        <v/>
      </c>
      <c r="K13" s="260" t="str">
        <f t="shared" si="2"/>
        <v/>
      </c>
      <c r="L13" s="72" t="str">
        <f t="shared" si="3"/>
        <v/>
      </c>
      <c r="M13" s="80" t="str">
        <f t="shared" si="4"/>
        <v/>
      </c>
      <c r="N13" s="94"/>
    </row>
    <row r="14" spans="1:14" ht="19.5" customHeight="1" thickBot="1" x14ac:dyDescent="0.5">
      <c r="A14" s="196">
        <v>9</v>
      </c>
      <c r="B14" s="220" t="str">
        <f>IF(ISBLANK(Listening!B14),"",Listening!B14)</f>
        <v/>
      </c>
      <c r="C14" s="173"/>
      <c r="D14" s="179"/>
      <c r="E14" s="179"/>
      <c r="F14" s="173"/>
      <c r="G14" s="173"/>
      <c r="H14" s="174"/>
      <c r="I14" s="242" t="str">
        <f t="shared" si="0"/>
        <v/>
      </c>
      <c r="J14" s="243" t="str">
        <f t="shared" si="1"/>
        <v/>
      </c>
      <c r="K14" s="260" t="str">
        <f t="shared" si="2"/>
        <v/>
      </c>
      <c r="L14" s="72" t="str">
        <f t="shared" si="3"/>
        <v/>
      </c>
      <c r="M14" s="80" t="str">
        <f t="shared" si="4"/>
        <v/>
      </c>
      <c r="N14" s="94"/>
    </row>
    <row r="15" spans="1:14" ht="19.5" customHeight="1" thickBot="1" x14ac:dyDescent="0.5">
      <c r="A15" s="196">
        <v>10</v>
      </c>
      <c r="B15" s="220" t="str">
        <f>IF(ISBLANK(Listening!B15),"",Listening!B15)</f>
        <v/>
      </c>
      <c r="C15" s="173"/>
      <c r="D15" s="179"/>
      <c r="E15" s="179"/>
      <c r="F15" s="173"/>
      <c r="G15" s="173"/>
      <c r="H15" s="174"/>
      <c r="I15" s="242" t="str">
        <f t="shared" si="0"/>
        <v/>
      </c>
      <c r="J15" s="243" t="str">
        <f t="shared" si="1"/>
        <v/>
      </c>
      <c r="K15" s="260" t="str">
        <f t="shared" si="2"/>
        <v/>
      </c>
      <c r="L15" s="72" t="str">
        <f t="shared" si="3"/>
        <v/>
      </c>
      <c r="M15" s="80" t="str">
        <f t="shared" si="4"/>
        <v/>
      </c>
      <c r="N15" s="94"/>
    </row>
    <row r="16" spans="1:14" ht="19.5" customHeight="1" thickBot="1" x14ac:dyDescent="0.5">
      <c r="A16" s="196">
        <v>11</v>
      </c>
      <c r="B16" s="220" t="str">
        <f>IF(ISBLANK(Listening!B16),"",Listening!B16)</f>
        <v/>
      </c>
      <c r="C16" s="173"/>
      <c r="D16" s="179"/>
      <c r="E16" s="179"/>
      <c r="F16" s="173"/>
      <c r="G16" s="173"/>
      <c r="H16" s="174"/>
      <c r="I16" s="242" t="str">
        <f t="shared" si="0"/>
        <v/>
      </c>
      <c r="J16" s="243" t="str">
        <f t="shared" si="1"/>
        <v/>
      </c>
      <c r="K16" s="260" t="str">
        <f t="shared" si="2"/>
        <v/>
      </c>
      <c r="L16" s="72" t="str">
        <f t="shared" si="3"/>
        <v/>
      </c>
      <c r="M16" s="80" t="str">
        <f t="shared" si="4"/>
        <v/>
      </c>
      <c r="N16" s="94"/>
    </row>
    <row r="17" spans="1:14" ht="19.5" customHeight="1" thickBot="1" x14ac:dyDescent="0.5">
      <c r="A17" s="196">
        <v>12</v>
      </c>
      <c r="B17" s="220" t="str">
        <f>IF(ISBLANK(Listening!B17),"",Listening!B17)</f>
        <v/>
      </c>
      <c r="C17" s="173"/>
      <c r="D17" s="179"/>
      <c r="E17" s="179"/>
      <c r="F17" s="173"/>
      <c r="G17" s="173"/>
      <c r="H17" s="174"/>
      <c r="I17" s="242" t="str">
        <f t="shared" si="0"/>
        <v/>
      </c>
      <c r="J17" s="243" t="str">
        <f t="shared" si="1"/>
        <v/>
      </c>
      <c r="K17" s="260" t="str">
        <f t="shared" si="2"/>
        <v/>
      </c>
      <c r="L17" s="72" t="str">
        <f t="shared" si="3"/>
        <v/>
      </c>
      <c r="M17" s="80" t="str">
        <f t="shared" si="4"/>
        <v/>
      </c>
      <c r="N17" s="94"/>
    </row>
    <row r="18" spans="1:14" ht="19.5" customHeight="1" thickBot="1" x14ac:dyDescent="0.5">
      <c r="A18" s="196">
        <v>13</v>
      </c>
      <c r="B18" s="220" t="str">
        <f>IF(ISBLANK(Listening!B18),"",Listening!B18)</f>
        <v/>
      </c>
      <c r="C18" s="173"/>
      <c r="D18" s="179"/>
      <c r="E18" s="179"/>
      <c r="F18" s="173"/>
      <c r="G18" s="173"/>
      <c r="H18" s="174"/>
      <c r="I18" s="242" t="str">
        <f t="shared" si="0"/>
        <v/>
      </c>
      <c r="J18" s="243" t="str">
        <f t="shared" si="1"/>
        <v/>
      </c>
      <c r="K18" s="260" t="str">
        <f t="shared" si="2"/>
        <v/>
      </c>
      <c r="L18" s="72" t="str">
        <f t="shared" si="3"/>
        <v/>
      </c>
      <c r="M18" s="80" t="str">
        <f t="shared" si="4"/>
        <v/>
      </c>
      <c r="N18" s="94"/>
    </row>
    <row r="19" spans="1:14" ht="19.5" customHeight="1" thickBot="1" x14ac:dyDescent="0.5">
      <c r="A19" s="196">
        <v>14</v>
      </c>
      <c r="B19" s="220" t="str">
        <f>IF(ISBLANK(Listening!B19),"",Listening!B19)</f>
        <v/>
      </c>
      <c r="C19" s="173"/>
      <c r="D19" s="179"/>
      <c r="E19" s="179"/>
      <c r="F19" s="173"/>
      <c r="G19" s="173"/>
      <c r="H19" s="174"/>
      <c r="I19" s="242" t="str">
        <f t="shared" si="0"/>
        <v/>
      </c>
      <c r="J19" s="243" t="str">
        <f t="shared" si="1"/>
        <v/>
      </c>
      <c r="K19" s="260" t="str">
        <f t="shared" si="2"/>
        <v/>
      </c>
      <c r="L19" s="72" t="str">
        <f t="shared" si="3"/>
        <v/>
      </c>
      <c r="M19" s="80" t="str">
        <f t="shared" si="4"/>
        <v/>
      </c>
      <c r="N19" s="94"/>
    </row>
    <row r="20" spans="1:14" ht="19.5" customHeight="1" thickBot="1" x14ac:dyDescent="0.5">
      <c r="A20" s="196">
        <v>15</v>
      </c>
      <c r="B20" s="220" t="str">
        <f>IF(ISBLANK(Listening!B20),"",Listening!B20)</f>
        <v/>
      </c>
      <c r="C20" s="173"/>
      <c r="D20" s="179"/>
      <c r="E20" s="179"/>
      <c r="F20" s="173"/>
      <c r="G20" s="173"/>
      <c r="H20" s="174"/>
      <c r="I20" s="242" t="str">
        <f t="shared" si="0"/>
        <v/>
      </c>
      <c r="J20" s="243" t="str">
        <f t="shared" si="1"/>
        <v/>
      </c>
      <c r="K20" s="260" t="str">
        <f t="shared" si="2"/>
        <v/>
      </c>
      <c r="L20" s="72" t="str">
        <f t="shared" si="3"/>
        <v/>
      </c>
      <c r="M20" s="80" t="str">
        <f t="shared" si="4"/>
        <v/>
      </c>
      <c r="N20" s="94"/>
    </row>
    <row r="21" spans="1:14" ht="19.5" customHeight="1" thickBot="1" x14ac:dyDescent="0.5">
      <c r="A21" s="196">
        <v>16</v>
      </c>
      <c r="B21" s="220" t="str">
        <f>IF(ISBLANK(Listening!B21),"",Listening!B21)</f>
        <v/>
      </c>
      <c r="C21" s="173"/>
      <c r="D21" s="179"/>
      <c r="E21" s="179"/>
      <c r="F21" s="173"/>
      <c r="G21" s="173"/>
      <c r="H21" s="174"/>
      <c r="I21" s="242" t="str">
        <f t="shared" si="0"/>
        <v/>
      </c>
      <c r="J21" s="243" t="str">
        <f t="shared" si="1"/>
        <v/>
      </c>
      <c r="K21" s="260" t="str">
        <f t="shared" si="2"/>
        <v/>
      </c>
      <c r="L21" s="72" t="str">
        <f t="shared" si="3"/>
        <v/>
      </c>
      <c r="M21" s="80" t="str">
        <f t="shared" si="4"/>
        <v/>
      </c>
      <c r="N21" s="94"/>
    </row>
    <row r="22" spans="1:14" ht="19.5" customHeight="1" thickBot="1" x14ac:dyDescent="0.5">
      <c r="A22" s="196">
        <v>17</v>
      </c>
      <c r="B22" s="220" t="str">
        <f>IF(ISBLANK(Listening!B22),"",Listening!B22)</f>
        <v/>
      </c>
      <c r="C22" s="173"/>
      <c r="D22" s="179"/>
      <c r="E22" s="179"/>
      <c r="F22" s="173"/>
      <c r="G22" s="173"/>
      <c r="H22" s="174"/>
      <c r="I22" s="242" t="str">
        <f t="shared" si="0"/>
        <v/>
      </c>
      <c r="J22" s="243" t="str">
        <f t="shared" si="1"/>
        <v/>
      </c>
      <c r="K22" s="260" t="str">
        <f t="shared" si="2"/>
        <v/>
      </c>
      <c r="L22" s="72" t="str">
        <f t="shared" si="3"/>
        <v/>
      </c>
      <c r="M22" s="80" t="str">
        <f t="shared" si="4"/>
        <v/>
      </c>
      <c r="N22" s="94"/>
    </row>
    <row r="23" spans="1:14" ht="19.5" customHeight="1" thickBot="1" x14ac:dyDescent="0.5">
      <c r="A23" s="196">
        <v>18</v>
      </c>
      <c r="B23" s="220" t="str">
        <f>IF(ISBLANK(Listening!B23),"",Listening!B23)</f>
        <v/>
      </c>
      <c r="C23" s="173"/>
      <c r="D23" s="179"/>
      <c r="E23" s="179"/>
      <c r="F23" s="173"/>
      <c r="G23" s="173"/>
      <c r="H23" s="174"/>
      <c r="I23" s="242" t="str">
        <f t="shared" si="0"/>
        <v/>
      </c>
      <c r="J23" s="243" t="str">
        <f t="shared" si="1"/>
        <v/>
      </c>
      <c r="K23" s="260" t="str">
        <f t="shared" si="2"/>
        <v/>
      </c>
      <c r="L23" s="72" t="str">
        <f t="shared" si="3"/>
        <v/>
      </c>
      <c r="M23" s="80" t="str">
        <f t="shared" si="4"/>
        <v/>
      </c>
      <c r="N23" s="94"/>
    </row>
    <row r="24" spans="1:14" ht="19.5" customHeight="1" thickBot="1" x14ac:dyDescent="0.5">
      <c r="A24" s="196">
        <v>19</v>
      </c>
      <c r="B24" s="220" t="str">
        <f>IF(ISBLANK(Listening!B24),"",Listening!B24)</f>
        <v/>
      </c>
      <c r="C24" s="173"/>
      <c r="D24" s="179"/>
      <c r="E24" s="179"/>
      <c r="F24" s="173"/>
      <c r="G24" s="173"/>
      <c r="H24" s="174"/>
      <c r="I24" s="242" t="str">
        <f t="shared" si="0"/>
        <v/>
      </c>
      <c r="J24" s="243" t="str">
        <f t="shared" si="1"/>
        <v/>
      </c>
      <c r="K24" s="260" t="str">
        <f t="shared" si="2"/>
        <v/>
      </c>
      <c r="L24" s="72" t="str">
        <f t="shared" si="3"/>
        <v/>
      </c>
      <c r="M24" s="80" t="str">
        <f t="shared" si="4"/>
        <v/>
      </c>
      <c r="N24" s="94"/>
    </row>
    <row r="25" spans="1:14" ht="19.5" customHeight="1" thickBot="1" x14ac:dyDescent="0.5">
      <c r="A25" s="196">
        <v>20</v>
      </c>
      <c r="B25" s="220" t="str">
        <f>IF(ISBLANK(Listening!B25),"",Listening!B25)</f>
        <v/>
      </c>
      <c r="C25" s="173"/>
      <c r="D25" s="179"/>
      <c r="E25" s="179"/>
      <c r="F25" s="173"/>
      <c r="G25" s="173"/>
      <c r="H25" s="174"/>
      <c r="I25" s="242" t="str">
        <f t="shared" si="0"/>
        <v/>
      </c>
      <c r="J25" s="243" t="str">
        <f t="shared" si="1"/>
        <v/>
      </c>
      <c r="K25" s="260" t="str">
        <f t="shared" si="2"/>
        <v/>
      </c>
      <c r="L25" s="72" t="str">
        <f t="shared" si="3"/>
        <v/>
      </c>
      <c r="M25" s="80" t="str">
        <f t="shared" si="4"/>
        <v/>
      </c>
      <c r="N25" s="94"/>
    </row>
    <row r="26" spans="1:14" ht="19.5" customHeight="1" thickBot="1" x14ac:dyDescent="0.5">
      <c r="A26" s="196">
        <v>21</v>
      </c>
      <c r="B26" s="220" t="str">
        <f>IF(ISBLANK(Listening!B26),"",Listening!B26)</f>
        <v/>
      </c>
      <c r="C26" s="173"/>
      <c r="D26" s="179"/>
      <c r="E26" s="179"/>
      <c r="F26" s="173"/>
      <c r="G26" s="173"/>
      <c r="H26" s="174"/>
      <c r="I26" s="242" t="str">
        <f t="shared" si="0"/>
        <v/>
      </c>
      <c r="J26" s="243" t="str">
        <f t="shared" si="1"/>
        <v/>
      </c>
      <c r="K26" s="260" t="str">
        <f t="shared" si="2"/>
        <v/>
      </c>
      <c r="L26" s="72" t="str">
        <f t="shared" si="3"/>
        <v/>
      </c>
      <c r="M26" s="80" t="str">
        <f t="shared" si="4"/>
        <v/>
      </c>
      <c r="N26" s="94"/>
    </row>
    <row r="27" spans="1:14" ht="19.5" customHeight="1" thickBot="1" x14ac:dyDescent="0.5">
      <c r="A27" s="196">
        <v>22</v>
      </c>
      <c r="B27" s="220" t="str">
        <f>IF(ISBLANK(Listening!B27),"",Listening!B27)</f>
        <v/>
      </c>
      <c r="C27" s="173"/>
      <c r="D27" s="179"/>
      <c r="E27" s="179"/>
      <c r="F27" s="173"/>
      <c r="G27" s="173"/>
      <c r="H27" s="174"/>
      <c r="I27" s="242" t="str">
        <f t="shared" si="0"/>
        <v/>
      </c>
      <c r="J27" s="243" t="str">
        <f t="shared" si="1"/>
        <v/>
      </c>
      <c r="K27" s="260" t="str">
        <f t="shared" si="2"/>
        <v/>
      </c>
      <c r="L27" s="72" t="str">
        <f t="shared" si="3"/>
        <v/>
      </c>
      <c r="M27" s="80" t="str">
        <f t="shared" si="4"/>
        <v/>
      </c>
      <c r="N27" s="94"/>
    </row>
    <row r="28" spans="1:14" ht="19.5" customHeight="1" thickBot="1" x14ac:dyDescent="0.5">
      <c r="A28" s="196">
        <v>23</v>
      </c>
      <c r="B28" s="220" t="str">
        <f>IF(ISBLANK(Listening!B28),"",Listening!B28)</f>
        <v/>
      </c>
      <c r="C28" s="173"/>
      <c r="D28" s="179"/>
      <c r="E28" s="179"/>
      <c r="F28" s="173"/>
      <c r="G28" s="173"/>
      <c r="H28" s="174"/>
      <c r="I28" s="242" t="str">
        <f t="shared" si="0"/>
        <v/>
      </c>
      <c r="J28" s="243" t="str">
        <f t="shared" si="1"/>
        <v/>
      </c>
      <c r="K28" s="260" t="str">
        <f t="shared" si="2"/>
        <v/>
      </c>
      <c r="L28" s="72" t="str">
        <f t="shared" si="3"/>
        <v/>
      </c>
      <c r="M28" s="80" t="str">
        <f t="shared" si="4"/>
        <v/>
      </c>
      <c r="N28" s="94"/>
    </row>
    <row r="29" spans="1:14" ht="19.5" customHeight="1" thickBot="1" x14ac:dyDescent="0.5">
      <c r="A29" s="196">
        <v>24</v>
      </c>
      <c r="B29" s="220" t="str">
        <f>IF(ISBLANK(Listening!B29),"",Listening!B29)</f>
        <v/>
      </c>
      <c r="C29" s="173"/>
      <c r="D29" s="179"/>
      <c r="E29" s="179"/>
      <c r="F29" s="173"/>
      <c r="G29" s="173"/>
      <c r="H29" s="174"/>
      <c r="I29" s="242" t="str">
        <f t="shared" si="0"/>
        <v/>
      </c>
      <c r="J29" s="243" t="str">
        <f t="shared" si="1"/>
        <v/>
      </c>
      <c r="K29" s="260" t="str">
        <f t="shared" si="2"/>
        <v/>
      </c>
      <c r="L29" s="72" t="str">
        <f t="shared" si="3"/>
        <v/>
      </c>
      <c r="M29" s="80" t="str">
        <f t="shared" si="4"/>
        <v/>
      </c>
      <c r="N29" s="94"/>
    </row>
    <row r="30" spans="1:14" ht="19.5" customHeight="1" thickBot="1" x14ac:dyDescent="0.5">
      <c r="A30" s="196">
        <v>25</v>
      </c>
      <c r="B30" s="220" t="str">
        <f>IF(ISBLANK(Listening!B30),"",Listening!B30)</f>
        <v/>
      </c>
      <c r="C30" s="173"/>
      <c r="D30" s="179"/>
      <c r="E30" s="179"/>
      <c r="F30" s="173"/>
      <c r="G30" s="173"/>
      <c r="H30" s="174"/>
      <c r="I30" s="242" t="str">
        <f t="shared" si="0"/>
        <v/>
      </c>
      <c r="J30" s="243" t="str">
        <f t="shared" si="1"/>
        <v/>
      </c>
      <c r="K30" s="260" t="str">
        <f t="shared" si="2"/>
        <v/>
      </c>
      <c r="L30" s="72" t="str">
        <f t="shared" si="3"/>
        <v/>
      </c>
      <c r="M30" s="80" t="str">
        <f t="shared" si="4"/>
        <v/>
      </c>
      <c r="N30" s="94"/>
    </row>
    <row r="31" spans="1:14" ht="19.5" customHeight="1" thickBot="1" x14ac:dyDescent="0.5">
      <c r="A31" s="196">
        <v>26</v>
      </c>
      <c r="B31" s="220" t="str">
        <f>IF(ISBLANK(Listening!B31),"",Listening!B31)</f>
        <v/>
      </c>
      <c r="C31" s="173"/>
      <c r="D31" s="179"/>
      <c r="E31" s="179"/>
      <c r="F31" s="173"/>
      <c r="G31" s="173"/>
      <c r="H31" s="174"/>
      <c r="I31" s="242" t="str">
        <f t="shared" si="0"/>
        <v/>
      </c>
      <c r="J31" s="243" t="str">
        <f t="shared" si="1"/>
        <v/>
      </c>
      <c r="K31" s="260" t="str">
        <f t="shared" si="2"/>
        <v/>
      </c>
      <c r="L31" s="72" t="str">
        <f t="shared" si="3"/>
        <v/>
      </c>
      <c r="M31" s="80" t="str">
        <f t="shared" si="4"/>
        <v/>
      </c>
      <c r="N31" s="94"/>
    </row>
    <row r="32" spans="1:14" ht="19.5" customHeight="1" thickBot="1" x14ac:dyDescent="0.5">
      <c r="A32" s="196">
        <v>27</v>
      </c>
      <c r="B32" s="220" t="str">
        <f>IF(ISBLANK(Listening!B32),"",Listening!B32)</f>
        <v/>
      </c>
      <c r="C32" s="173"/>
      <c r="D32" s="179"/>
      <c r="E32" s="179"/>
      <c r="F32" s="173"/>
      <c r="G32" s="173"/>
      <c r="H32" s="174"/>
      <c r="I32" s="242" t="str">
        <f t="shared" si="0"/>
        <v/>
      </c>
      <c r="J32" s="243" t="str">
        <f t="shared" si="1"/>
        <v/>
      </c>
      <c r="K32" s="260" t="str">
        <f t="shared" si="2"/>
        <v/>
      </c>
      <c r="L32" s="72" t="str">
        <f t="shared" si="3"/>
        <v/>
      </c>
      <c r="M32" s="80" t="str">
        <f t="shared" si="4"/>
        <v/>
      </c>
      <c r="N32" s="94"/>
    </row>
    <row r="33" spans="1:14" ht="19.5" customHeight="1" thickBot="1" x14ac:dyDescent="0.5">
      <c r="A33" s="196">
        <v>28</v>
      </c>
      <c r="B33" s="220" t="str">
        <f>IF(ISBLANK(Listening!B33),"",Listening!B33)</f>
        <v/>
      </c>
      <c r="C33" s="173"/>
      <c r="D33" s="179"/>
      <c r="E33" s="179"/>
      <c r="F33" s="173"/>
      <c r="G33" s="173"/>
      <c r="H33" s="174"/>
      <c r="I33" s="242" t="str">
        <f t="shared" si="0"/>
        <v/>
      </c>
      <c r="J33" s="243" t="str">
        <f t="shared" si="1"/>
        <v/>
      </c>
      <c r="K33" s="260" t="str">
        <f t="shared" si="2"/>
        <v/>
      </c>
      <c r="L33" s="72" t="str">
        <f t="shared" si="3"/>
        <v/>
      </c>
      <c r="M33" s="80" t="str">
        <f t="shared" si="4"/>
        <v/>
      </c>
      <c r="N33" s="94"/>
    </row>
    <row r="34" spans="1:14" ht="19.5" customHeight="1" thickBot="1" x14ac:dyDescent="0.5">
      <c r="A34" s="196">
        <v>29</v>
      </c>
      <c r="B34" s="220" t="str">
        <f>IF(ISBLANK(Listening!B34),"",Listening!B34)</f>
        <v/>
      </c>
      <c r="C34" s="173"/>
      <c r="D34" s="179"/>
      <c r="E34" s="179"/>
      <c r="F34" s="173"/>
      <c r="G34" s="173"/>
      <c r="H34" s="174"/>
      <c r="I34" s="242" t="str">
        <f t="shared" si="0"/>
        <v/>
      </c>
      <c r="J34" s="243" t="str">
        <f t="shared" si="1"/>
        <v/>
      </c>
      <c r="K34" s="260" t="str">
        <f t="shared" si="2"/>
        <v/>
      </c>
      <c r="L34" s="72" t="str">
        <f t="shared" si="3"/>
        <v/>
      </c>
      <c r="M34" s="80" t="str">
        <f t="shared" si="4"/>
        <v/>
      </c>
      <c r="N34" s="95"/>
    </row>
    <row r="35" spans="1:14" ht="19.5" customHeight="1" thickBot="1" x14ac:dyDescent="0.5">
      <c r="A35" s="196">
        <v>30</v>
      </c>
      <c r="B35" s="221" t="str">
        <f>IF(ISBLANK(Listening!B35),"",Listening!B35)</f>
        <v/>
      </c>
      <c r="C35" s="175"/>
      <c r="D35" s="180"/>
      <c r="E35" s="180"/>
      <c r="F35" s="173"/>
      <c r="G35" s="173"/>
      <c r="H35" s="176"/>
      <c r="I35" s="242" t="str">
        <f t="shared" si="0"/>
        <v/>
      </c>
      <c r="J35" s="243" t="str">
        <f t="shared" si="1"/>
        <v/>
      </c>
      <c r="K35" s="260" t="str">
        <f t="shared" si="2"/>
        <v/>
      </c>
      <c r="L35" s="72" t="str">
        <f t="shared" si="3"/>
        <v/>
      </c>
      <c r="M35" s="80" t="str">
        <f t="shared" si="4"/>
        <v/>
      </c>
      <c r="N35" s="96"/>
    </row>
    <row r="36" spans="1:14" ht="70.400000000000006" customHeight="1" thickBot="1" x14ac:dyDescent="0.4">
      <c r="A36" s="138"/>
      <c r="B36" s="194" t="s">
        <v>19</v>
      </c>
      <c r="C36" s="90">
        <f t="shared" ref="C36:H36" si="5">COUNT(C$6:C$35)</f>
        <v>0</v>
      </c>
      <c r="D36" s="90">
        <f t="shared" si="5"/>
        <v>0</v>
      </c>
      <c r="E36" s="90">
        <f t="shared" si="5"/>
        <v>0</v>
      </c>
      <c r="F36" s="90">
        <f t="shared" si="5"/>
        <v>0</v>
      </c>
      <c r="G36" s="90">
        <f t="shared" si="5"/>
        <v>0</v>
      </c>
      <c r="H36" s="90">
        <f t="shared" si="5"/>
        <v>0</v>
      </c>
      <c r="I36" s="90"/>
      <c r="J36" s="376"/>
      <c r="K36" s="376"/>
      <c r="L36" s="181">
        <f>COUNT(L6:L35)</f>
        <v>0</v>
      </c>
      <c r="M36" s="182">
        <f>COUNT(M6:M35)</f>
        <v>0</v>
      </c>
      <c r="N36" s="22"/>
    </row>
    <row r="39" spans="1:14" ht="40.4" customHeight="1" x14ac:dyDescent="0.45">
      <c r="B39" s="346"/>
      <c r="C39" s="232"/>
      <c r="D39" s="232"/>
      <c r="E39" s="232"/>
      <c r="F39" s="232"/>
      <c r="G39" s="232"/>
      <c r="H39" s="232"/>
    </row>
    <row r="40" spans="1:14" ht="40.4" customHeight="1" x14ac:dyDescent="0.45">
      <c r="B40" s="346"/>
      <c r="C40" s="232"/>
      <c r="D40" s="232"/>
      <c r="E40" s="232"/>
      <c r="F40" s="232"/>
      <c r="G40" s="232"/>
      <c r="H40" s="232"/>
    </row>
    <row r="41" spans="1:14" ht="60.65" customHeight="1" x14ac:dyDescent="0.6">
      <c r="B41" s="346"/>
      <c r="C41" s="232"/>
      <c r="D41" s="232"/>
      <c r="E41" s="232"/>
      <c r="F41" s="232"/>
      <c r="G41" s="232"/>
      <c r="H41" s="325">
        <v>25</v>
      </c>
    </row>
    <row r="42" spans="1:14" ht="50.5" customHeight="1" x14ac:dyDescent="0.6">
      <c r="B42" s="346"/>
      <c r="C42" s="232"/>
      <c r="D42" s="232"/>
      <c r="E42" s="232"/>
      <c r="F42" s="232"/>
      <c r="G42" s="232"/>
      <c r="H42" s="325">
        <v>24</v>
      </c>
    </row>
    <row r="43" spans="1:14" ht="40.4" customHeight="1" x14ac:dyDescent="0.6">
      <c r="B43" s="346"/>
      <c r="C43" s="232"/>
      <c r="D43" s="232"/>
      <c r="E43" s="232"/>
      <c r="F43" s="232"/>
      <c r="G43" s="232"/>
      <c r="H43" s="326">
        <v>23</v>
      </c>
    </row>
    <row r="44" spans="1:14" ht="40.4" customHeight="1" x14ac:dyDescent="0.6">
      <c r="B44" s="346"/>
      <c r="C44" s="232"/>
      <c r="D44" s="232"/>
      <c r="E44" s="232"/>
      <c r="F44" s="232"/>
      <c r="G44" s="232"/>
      <c r="H44" s="327">
        <v>22</v>
      </c>
    </row>
    <row r="45" spans="1:14" ht="60.65" customHeight="1" x14ac:dyDescent="0.6">
      <c r="B45" s="346"/>
      <c r="C45" s="232"/>
      <c r="D45" s="232"/>
      <c r="E45" s="232"/>
      <c r="F45" s="232"/>
      <c r="G45" s="232"/>
      <c r="H45" s="325">
        <v>21</v>
      </c>
    </row>
    <row r="46" spans="1:14" ht="65.5" customHeight="1" x14ac:dyDescent="0.6">
      <c r="B46" s="346"/>
      <c r="C46" s="232"/>
      <c r="D46" s="232"/>
      <c r="E46" s="232"/>
      <c r="F46" s="232"/>
      <c r="G46" s="232"/>
      <c r="H46" s="325">
        <v>20</v>
      </c>
    </row>
    <row r="47" spans="1:14" ht="40.4" customHeight="1" x14ac:dyDescent="0.6">
      <c r="B47" s="346"/>
      <c r="C47" s="232"/>
      <c r="D47" s="232"/>
      <c r="E47" s="232"/>
      <c r="F47" s="232"/>
      <c r="G47" s="232"/>
      <c r="H47" s="325">
        <v>19</v>
      </c>
    </row>
    <row r="48" spans="1:14" ht="67.400000000000006" customHeight="1" x14ac:dyDescent="0.6">
      <c r="B48" s="346"/>
      <c r="C48" s="232"/>
      <c r="D48" s="232"/>
      <c r="E48" s="232"/>
      <c r="F48" s="232"/>
      <c r="G48" s="232"/>
      <c r="H48" s="325">
        <v>18</v>
      </c>
    </row>
    <row r="49" spans="3:8" ht="56.15" customHeight="1" x14ac:dyDescent="0.6">
      <c r="C49" s="232"/>
      <c r="D49" s="232"/>
      <c r="E49" s="232"/>
      <c r="F49" s="232"/>
      <c r="G49" s="232"/>
      <c r="H49" s="325">
        <v>17</v>
      </c>
    </row>
    <row r="50" spans="3:8" ht="40.4" customHeight="1" x14ac:dyDescent="0.6">
      <c r="C50" s="232"/>
      <c r="D50" s="232"/>
      <c r="E50" s="232"/>
      <c r="F50" s="232"/>
      <c r="G50" s="232"/>
      <c r="H50" s="325">
        <v>16</v>
      </c>
    </row>
    <row r="51" spans="3:8" ht="58.4" customHeight="1" x14ac:dyDescent="0.6">
      <c r="C51" s="232"/>
      <c r="D51" s="232"/>
      <c r="E51" s="232"/>
      <c r="F51" s="232"/>
      <c r="G51" s="232"/>
      <c r="H51" s="325">
        <v>15</v>
      </c>
    </row>
    <row r="52" spans="3:8" ht="57.65" customHeight="1" x14ac:dyDescent="0.6">
      <c r="C52" s="232"/>
      <c r="D52" s="232"/>
      <c r="E52" s="232"/>
      <c r="F52" s="232"/>
      <c r="G52" s="232"/>
      <c r="H52" s="325">
        <v>14</v>
      </c>
    </row>
    <row r="53" spans="3:8" ht="40.4" customHeight="1" x14ac:dyDescent="0.6">
      <c r="C53" s="232"/>
      <c r="D53" s="232"/>
      <c r="E53" s="232"/>
      <c r="F53" s="232"/>
      <c r="G53" s="232"/>
      <c r="H53" s="325">
        <v>13</v>
      </c>
    </row>
    <row r="54" spans="3:8" ht="66" customHeight="1" x14ac:dyDescent="0.6">
      <c r="C54" s="232"/>
      <c r="D54" s="232"/>
      <c r="E54" s="232"/>
      <c r="F54" s="232"/>
      <c r="G54" s="232"/>
      <c r="H54" s="328">
        <v>12</v>
      </c>
    </row>
    <row r="55" spans="3:8" ht="64.400000000000006" customHeight="1" x14ac:dyDescent="0.6">
      <c r="C55" s="232"/>
      <c r="D55" s="232"/>
      <c r="E55" s="232"/>
      <c r="F55" s="232"/>
      <c r="G55" s="232"/>
      <c r="H55" s="326">
        <v>11</v>
      </c>
    </row>
    <row r="56" spans="3:8" ht="40.4" customHeight="1" x14ac:dyDescent="0.6">
      <c r="C56" s="232"/>
      <c r="D56" s="232"/>
      <c r="E56" s="232"/>
      <c r="F56" s="232"/>
      <c r="G56" s="232"/>
      <c r="H56" s="326">
        <v>10</v>
      </c>
    </row>
    <row r="57" spans="3:8" ht="40.4" customHeight="1" x14ac:dyDescent="0.6">
      <c r="C57" s="232"/>
      <c r="D57" s="232"/>
      <c r="E57" s="232"/>
      <c r="F57" s="232"/>
      <c r="G57" s="232"/>
      <c r="H57" s="326">
        <v>9</v>
      </c>
    </row>
    <row r="58" spans="3:8" ht="40.4" customHeight="1" x14ac:dyDescent="0.6">
      <c r="C58" s="232"/>
      <c r="D58" s="232"/>
      <c r="E58" s="232"/>
      <c r="F58" s="232"/>
      <c r="G58" s="232"/>
      <c r="H58" s="326">
        <v>8</v>
      </c>
    </row>
    <row r="59" spans="3:8" ht="40.4" customHeight="1" x14ac:dyDescent="0.6">
      <c r="C59" s="232"/>
      <c r="D59" s="232"/>
      <c r="E59" s="232"/>
      <c r="F59" s="232"/>
      <c r="G59" s="232"/>
      <c r="H59" s="326">
        <v>7</v>
      </c>
    </row>
    <row r="60" spans="3:8" ht="40.4" customHeight="1" x14ac:dyDescent="0.6">
      <c r="C60" s="232"/>
      <c r="D60" s="232"/>
      <c r="E60" s="232"/>
      <c r="F60" s="232"/>
      <c r="G60" s="232"/>
      <c r="H60" s="326">
        <v>6</v>
      </c>
    </row>
    <row r="61" spans="3:8" ht="40.4" customHeight="1" x14ac:dyDescent="0.6">
      <c r="C61" s="232"/>
      <c r="D61" s="232"/>
      <c r="E61" s="232"/>
      <c r="F61" s="232"/>
      <c r="G61" s="232"/>
      <c r="H61" s="326">
        <v>5</v>
      </c>
    </row>
    <row r="62" spans="3:8" ht="40.4" customHeight="1" x14ac:dyDescent="0.6">
      <c r="C62" s="232"/>
      <c r="D62" s="232"/>
      <c r="E62" s="232"/>
      <c r="F62" s="232"/>
      <c r="G62" s="232"/>
      <c r="H62" s="326">
        <v>4</v>
      </c>
    </row>
    <row r="63" spans="3:8" ht="40.4" customHeight="1" x14ac:dyDescent="0.6">
      <c r="C63" s="232"/>
      <c r="D63" s="232"/>
      <c r="E63" s="232"/>
      <c r="F63" s="232"/>
      <c r="G63" s="232"/>
      <c r="H63" s="326">
        <v>3</v>
      </c>
    </row>
    <row r="64" spans="3:8" ht="40.4" customHeight="1" x14ac:dyDescent="0.6">
      <c r="C64" s="232"/>
      <c r="D64" s="232"/>
      <c r="E64" s="232"/>
      <c r="F64" s="232"/>
      <c r="G64" s="232"/>
      <c r="H64" s="326">
        <v>2</v>
      </c>
    </row>
    <row r="65" spans="3:8" ht="40.4" customHeight="1" x14ac:dyDescent="0.6">
      <c r="C65" s="232"/>
      <c r="D65" s="232"/>
      <c r="E65" s="232"/>
      <c r="F65" s="232"/>
      <c r="G65" s="232"/>
      <c r="H65" s="326">
        <v>1</v>
      </c>
    </row>
    <row r="66" spans="3:8" ht="40.4" customHeight="1" x14ac:dyDescent="0.6">
      <c r="C66" s="232"/>
      <c r="D66" s="232"/>
      <c r="E66" s="232"/>
      <c r="F66" s="232"/>
      <c r="G66" s="232"/>
      <c r="H66" s="326">
        <v>0</v>
      </c>
    </row>
    <row r="67" spans="3:8" ht="40.4" customHeight="1" x14ac:dyDescent="0.6">
      <c r="C67" s="232"/>
      <c r="D67" s="232"/>
      <c r="E67" s="232"/>
      <c r="F67" s="232"/>
      <c r="G67" s="232"/>
      <c r="H67" s="326" t="s">
        <v>20</v>
      </c>
    </row>
  </sheetData>
  <sheetProtection sheet="1" formatCells="0"/>
  <sortState xmlns:xlrd2="http://schemas.microsoft.com/office/spreadsheetml/2017/richdata2" ref="B4:B33">
    <sortCondition ref="B3"/>
  </sortState>
  <mergeCells count="8">
    <mergeCell ref="C2:E2"/>
    <mergeCell ref="M3:M5"/>
    <mergeCell ref="J36:K36"/>
    <mergeCell ref="L3:L5"/>
    <mergeCell ref="I4:I5"/>
    <mergeCell ref="J4:J5"/>
    <mergeCell ref="K4:K5"/>
    <mergeCell ref="G2:J2"/>
  </mergeCells>
  <dataValidations count="5">
    <dataValidation type="date" allowBlank="1" showInputMessage="1" showErrorMessage="1" errorTitle="Data" error="Daħħal id-data ta' meta ngħata dan ix-xogħol Eż 15-11-18_x000a_" promptTitle="Data (Jum-Xahar-Sena)" prompt="Data ta' meta ngħata x-xogħol" sqref="I3" xr:uid="{00000000-0002-0000-0300-000000000000}">
      <formula1>43374</formula1>
      <formula2>43647</formula2>
    </dataValidation>
    <dataValidation type="list" allowBlank="1" showInputMessage="1" showErrorMessage="1" sqref="H46:H66" xr:uid="{00000000-0002-0000-0300-000001000000}">
      <formula1>$H$46:$H$66</formula1>
    </dataValidation>
    <dataValidation allowBlank="1" showInputMessage="1" showErrorMessage="1" errorTitle="Title" error="Input the Task Title" promptTitle="Task" prompt="Task Title" sqref="C3:H3" xr:uid="{00000000-0002-0000-0300-000002000000}"/>
    <dataValidation type="date" allowBlank="1" showInputMessage="1" showErrorMessage="1" errorTitle="Date" error="Input the date when the task was assigned Eg 15-11-18_x000a_" promptTitle="Date (DD-MM-YY)" prompt="Date when task was assigned." sqref="C4:H4" xr:uid="{00000000-0002-0000-0300-000003000000}">
      <formula1>43374</formula1>
      <formula2>43647</formula2>
    </dataValidation>
    <dataValidation type="list" allowBlank="1" showInputMessage="1" showErrorMessage="1" errorTitle="Writing Task" error="Input a mark between 0 and 20" promptTitle="Writing Tasks" prompt="Input a mark between 0 and 20" sqref="C6:H35" xr:uid="{00000000-0002-0000-0300-000004000000}">
      <formula1>$H$46:$H$66</formula1>
    </dataValidation>
  </dataValidations>
  <pageMargins left="0.25" right="0.25" top="0.75" bottom="0.75" header="0.3" footer="0.3"/>
  <pageSetup paperSize="9" scale="45" orientation="landscape" r:id="rId1"/>
  <rowBreaks count="1" manualBreakCount="1">
    <brk id="36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A273"/>
  <sheetViews>
    <sheetView zoomScale="90" zoomScaleNormal="90" zoomScaleSheetLayoutView="100" workbookViewId="0">
      <selection activeCell="H1" sqref="H1"/>
    </sheetView>
  </sheetViews>
  <sheetFormatPr defaultColWidth="18.453125" defaultRowHeight="14.5" x14ac:dyDescent="0.35"/>
  <cols>
    <col min="1" max="1" width="10.54296875" customWidth="1"/>
    <col min="2" max="2" width="27.1796875" customWidth="1"/>
    <col min="3" max="5" width="16.453125" customWidth="1"/>
    <col min="6" max="7" width="14.453125" customWidth="1"/>
    <col min="8" max="8" width="13.54296875" customWidth="1"/>
    <col min="9" max="10" width="22.54296875" customWidth="1"/>
    <col min="11" max="11" width="40.1796875" customWidth="1"/>
    <col min="12" max="53" width="18.453125" style="257"/>
  </cols>
  <sheetData>
    <row r="1" spans="1:53" s="38" customFormat="1" ht="42" customHeight="1" thickBot="1" x14ac:dyDescent="0.4">
      <c r="A1" s="33"/>
      <c r="B1" s="141" t="str">
        <f>Writing!B1</f>
        <v>Year 6</v>
      </c>
      <c r="C1" s="248"/>
      <c r="D1" s="249"/>
      <c r="E1" s="147" t="s">
        <v>1</v>
      </c>
      <c r="F1" s="300" t="s">
        <v>46</v>
      </c>
      <c r="G1" s="303"/>
      <c r="H1" s="34"/>
      <c r="I1" s="323"/>
      <c r="J1" s="250"/>
      <c r="K1" s="250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254"/>
      <c r="Z1" s="254"/>
      <c r="AA1" s="254"/>
      <c r="AB1" s="254"/>
      <c r="AC1" s="254"/>
      <c r="AD1" s="254"/>
      <c r="AE1" s="254"/>
      <c r="AF1" s="254"/>
      <c r="AG1" s="254"/>
      <c r="AH1" s="254"/>
      <c r="AI1" s="254"/>
      <c r="AJ1" s="254"/>
      <c r="AK1" s="254"/>
      <c r="AL1" s="254"/>
      <c r="AM1" s="254"/>
      <c r="AN1" s="254"/>
      <c r="AO1" s="254"/>
      <c r="AP1" s="254"/>
      <c r="AQ1" s="254"/>
      <c r="AR1" s="254"/>
      <c r="AS1" s="254"/>
      <c r="AT1" s="254"/>
      <c r="AU1" s="254"/>
      <c r="AV1" s="254"/>
      <c r="AW1" s="254"/>
      <c r="AX1" s="254"/>
      <c r="AY1" s="254"/>
      <c r="AZ1" s="254"/>
      <c r="BA1" s="254"/>
    </row>
    <row r="2" spans="1:53" s="54" customFormat="1" ht="37.4" customHeight="1" thickBot="1" x14ac:dyDescent="0.4">
      <c r="A2" s="347"/>
      <c r="B2" s="114" t="s">
        <v>3</v>
      </c>
      <c r="C2" s="358" t="str">
        <f>IF(ISBLANK(Listening!C2),"",Listening!C2)</f>
        <v/>
      </c>
      <c r="D2" s="358"/>
      <c r="E2" s="161" t="s">
        <v>4</v>
      </c>
      <c r="F2" s="385" t="str">
        <f>IF(ISBLANK(Listening!F2),"",Listening!F2)</f>
        <v/>
      </c>
      <c r="G2" s="385"/>
      <c r="H2" s="295"/>
      <c r="I2" s="320" t="s">
        <v>5</v>
      </c>
      <c r="J2" s="101" t="str">
        <f>IF(ISBLANK(Listening!I2),"",Listening!I2)</f>
        <v/>
      </c>
      <c r="K2" s="339"/>
      <c r="L2" s="255"/>
      <c r="M2" s="255"/>
      <c r="N2" s="256"/>
      <c r="O2" s="348"/>
      <c r="P2" s="348"/>
      <c r="Q2" s="348"/>
      <c r="R2" s="348"/>
      <c r="S2" s="348"/>
      <c r="T2" s="348"/>
      <c r="U2" s="348"/>
      <c r="V2" s="348"/>
      <c r="W2" s="348"/>
      <c r="X2" s="348"/>
      <c r="Y2" s="348"/>
      <c r="Z2" s="348"/>
      <c r="AA2" s="348"/>
      <c r="AB2" s="348"/>
      <c r="AC2" s="348"/>
      <c r="AD2" s="348"/>
      <c r="AE2" s="348"/>
      <c r="AF2" s="348"/>
      <c r="AG2" s="348"/>
      <c r="AH2" s="348"/>
      <c r="AI2" s="348"/>
      <c r="AJ2" s="348"/>
      <c r="AK2" s="348"/>
      <c r="AL2" s="348"/>
      <c r="AM2" s="348"/>
      <c r="AN2" s="348"/>
      <c r="AO2" s="348"/>
      <c r="AP2" s="348"/>
      <c r="AQ2" s="348"/>
      <c r="AR2" s="348"/>
      <c r="AS2" s="348"/>
      <c r="AT2" s="348"/>
      <c r="AU2" s="348"/>
      <c r="AV2" s="348"/>
      <c r="AW2" s="348"/>
      <c r="AX2" s="348"/>
      <c r="AY2" s="348"/>
      <c r="AZ2" s="348"/>
      <c r="BA2" s="348"/>
    </row>
    <row r="3" spans="1:53" s="54" customFormat="1" ht="37.4" customHeight="1" thickBot="1" x14ac:dyDescent="0.4">
      <c r="A3" s="340"/>
      <c r="B3" s="126" t="s">
        <v>6</v>
      </c>
      <c r="C3" s="217"/>
      <c r="D3" s="217"/>
      <c r="E3" s="218"/>
      <c r="F3" s="162"/>
      <c r="G3" s="163"/>
      <c r="H3" s="164"/>
      <c r="I3" s="319"/>
      <c r="J3" s="319"/>
      <c r="K3" s="166"/>
      <c r="L3" s="255"/>
      <c r="M3" s="255"/>
      <c r="N3" s="256"/>
      <c r="O3" s="348"/>
      <c r="P3" s="348"/>
      <c r="Q3" s="348"/>
      <c r="R3" s="348"/>
      <c r="S3" s="348"/>
      <c r="T3" s="348"/>
      <c r="U3" s="348"/>
      <c r="V3" s="348"/>
      <c r="W3" s="348"/>
      <c r="X3" s="348"/>
      <c r="Y3" s="348"/>
      <c r="Z3" s="348"/>
      <c r="AA3" s="348"/>
      <c r="AB3" s="348"/>
      <c r="AC3" s="348"/>
      <c r="AD3" s="348"/>
      <c r="AE3" s="348"/>
      <c r="AF3" s="348"/>
      <c r="AG3" s="348"/>
      <c r="AH3" s="348"/>
      <c r="AI3" s="348"/>
      <c r="AJ3" s="348"/>
      <c r="AK3" s="348"/>
      <c r="AL3" s="348"/>
      <c r="AM3" s="348"/>
      <c r="AN3" s="348"/>
      <c r="AO3" s="348"/>
      <c r="AP3" s="348"/>
      <c r="AQ3" s="348"/>
      <c r="AR3" s="348"/>
      <c r="AS3" s="348"/>
      <c r="AT3" s="348"/>
      <c r="AU3" s="348"/>
      <c r="AV3" s="348"/>
      <c r="AW3" s="348"/>
      <c r="AX3" s="348"/>
      <c r="AY3" s="348"/>
      <c r="AZ3" s="348"/>
      <c r="BA3" s="348"/>
    </row>
    <row r="4" spans="1:53" ht="40.5" customHeight="1" thickBot="1" x14ac:dyDescent="0.4">
      <c r="A4" s="113"/>
      <c r="B4" s="65" t="s">
        <v>7</v>
      </c>
      <c r="C4" s="204"/>
      <c r="D4" s="204"/>
      <c r="E4" s="205"/>
      <c r="F4" s="77"/>
      <c r="G4" s="78"/>
      <c r="H4" s="79"/>
      <c r="I4" s="352" t="s">
        <v>8</v>
      </c>
      <c r="J4" s="354" t="s">
        <v>9</v>
      </c>
      <c r="K4" s="97"/>
    </row>
    <row r="5" spans="1:53" s="7" customFormat="1" ht="72.650000000000006" customHeight="1" thickBot="1" x14ac:dyDescent="0.5">
      <c r="A5" s="251" t="s">
        <v>10</v>
      </c>
      <c r="B5" s="159" t="s">
        <v>11</v>
      </c>
      <c r="C5" s="41" t="s">
        <v>47</v>
      </c>
      <c r="D5" s="41" t="s">
        <v>48</v>
      </c>
      <c r="E5" s="41" t="s">
        <v>49</v>
      </c>
      <c r="F5" s="74" t="s">
        <v>15</v>
      </c>
      <c r="G5" s="75" t="s">
        <v>16</v>
      </c>
      <c r="H5" s="76" t="s">
        <v>28</v>
      </c>
      <c r="I5" s="353"/>
      <c r="J5" s="355"/>
      <c r="K5" s="98" t="s">
        <v>18</v>
      </c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  <c r="AA5" s="258"/>
      <c r="AB5" s="258"/>
      <c r="AC5" s="258"/>
      <c r="AD5" s="258"/>
      <c r="AE5" s="258"/>
      <c r="AF5" s="258"/>
      <c r="AG5" s="258"/>
      <c r="AH5" s="258"/>
      <c r="AI5" s="258"/>
      <c r="AJ5" s="258"/>
      <c r="AK5" s="258"/>
      <c r="AL5" s="258"/>
      <c r="AM5" s="258"/>
      <c r="AN5" s="258"/>
      <c r="AO5" s="258"/>
      <c r="AP5" s="258"/>
      <c r="AQ5" s="258"/>
      <c r="AR5" s="258"/>
      <c r="AS5" s="258"/>
      <c r="AT5" s="258"/>
      <c r="AU5" s="258"/>
      <c r="AV5" s="258"/>
      <c r="AW5" s="258"/>
      <c r="AX5" s="258"/>
      <c r="AY5" s="258"/>
      <c r="AZ5" s="258"/>
      <c r="BA5" s="258"/>
    </row>
    <row r="6" spans="1:53" ht="23.25" customHeight="1" thickBot="1" x14ac:dyDescent="0.45">
      <c r="A6" s="252">
        <f>Writing!A6</f>
        <v>1</v>
      </c>
      <c r="B6" s="219" t="str">
        <f>IF(ISBLANK(Listening!B6),"",Listening!B6)</f>
        <v/>
      </c>
      <c r="C6" s="42"/>
      <c r="D6" s="42"/>
      <c r="E6" s="110"/>
      <c r="F6" s="61" t="str">
        <f t="shared" ref="F6:F35" si="0">IF(AND(ISBLANK(C6),ISBLANK(D6),ISBLANK(E6)),"",SUM($C6:$E6))</f>
        <v/>
      </c>
      <c r="G6" s="62" t="str">
        <f>IF(AND(ISBLANK(C6),ISBLANK(D6),ISBLANK(E6)),"",COUNT($C6:E6))</f>
        <v/>
      </c>
      <c r="H6" s="63" t="str">
        <f t="shared" ref="H6:H35" si="1">IF(AND(ISBLANK(C6),ISBLANK(D6),ISBLANK(E6)),"",(F6/G6))</f>
        <v/>
      </c>
      <c r="I6" s="72" t="str">
        <f t="shared" ref="I6:I35" si="2">IF(AND(ISBLANK($C6),ISBLANK($D6),ISBLANK($E6)),"",IF($G6=2,$H6,$I6))</f>
        <v/>
      </c>
      <c r="J6" s="80" t="str">
        <f t="shared" ref="J6:J35" si="3">IF(AND(ISBLANK($C6),ISBLANK($D6),ISBLANK($E6)),"",IF(($G6=3),$H6,$J6))</f>
        <v/>
      </c>
      <c r="K6" s="93"/>
    </row>
    <row r="7" spans="1:53" ht="23.25" customHeight="1" thickBot="1" x14ac:dyDescent="0.45">
      <c r="A7" s="252">
        <f>Writing!A7</f>
        <v>2</v>
      </c>
      <c r="B7" s="224" t="str">
        <f>IF(ISBLANK(Listening!B7),"",Listening!B7)</f>
        <v/>
      </c>
      <c r="C7" s="42"/>
      <c r="D7" s="42"/>
      <c r="E7" s="110"/>
      <c r="F7" s="61" t="str">
        <f t="shared" si="0"/>
        <v/>
      </c>
      <c r="G7" s="62" t="str">
        <f>IF(AND(ISBLANK(C7),ISBLANK(D7),ISBLANK(E7)),"",COUNT($C7:E7))</f>
        <v/>
      </c>
      <c r="H7" s="63" t="str">
        <f t="shared" si="1"/>
        <v/>
      </c>
      <c r="I7" s="72" t="str">
        <f t="shared" si="2"/>
        <v/>
      </c>
      <c r="J7" s="80" t="str">
        <f t="shared" si="3"/>
        <v/>
      </c>
      <c r="K7" s="94"/>
    </row>
    <row r="8" spans="1:53" ht="23.25" customHeight="1" thickBot="1" x14ac:dyDescent="0.45">
      <c r="A8" s="252">
        <f>Writing!A8</f>
        <v>3</v>
      </c>
      <c r="B8" s="224" t="str">
        <f>IF(ISBLANK(Listening!B8),"",Listening!B8)</f>
        <v/>
      </c>
      <c r="C8" s="42"/>
      <c r="D8" s="42"/>
      <c r="E8" s="110"/>
      <c r="F8" s="61" t="str">
        <f t="shared" si="0"/>
        <v/>
      </c>
      <c r="G8" s="62" t="str">
        <f>IF(AND(ISBLANK(C8),ISBLANK(D8),ISBLANK(E8)),"",COUNT($C8:E8))</f>
        <v/>
      </c>
      <c r="H8" s="63" t="str">
        <f t="shared" si="1"/>
        <v/>
      </c>
      <c r="I8" s="72" t="str">
        <f t="shared" si="2"/>
        <v/>
      </c>
      <c r="J8" s="80" t="str">
        <f t="shared" si="3"/>
        <v/>
      </c>
      <c r="K8" s="94"/>
    </row>
    <row r="9" spans="1:53" ht="23.25" customHeight="1" thickBot="1" x14ac:dyDescent="0.45">
      <c r="A9" s="252">
        <f>Writing!A9</f>
        <v>4</v>
      </c>
      <c r="B9" s="224" t="str">
        <f>IF(ISBLANK(Listening!B9),"",Listening!B9)</f>
        <v/>
      </c>
      <c r="C9" s="42"/>
      <c r="D9" s="42"/>
      <c r="E9" s="110"/>
      <c r="F9" s="61" t="str">
        <f t="shared" si="0"/>
        <v/>
      </c>
      <c r="G9" s="62" t="str">
        <f>IF(AND(ISBLANK(C9),ISBLANK(D9),ISBLANK(E9)),"",COUNT($C9:E9))</f>
        <v/>
      </c>
      <c r="H9" s="63" t="str">
        <f t="shared" si="1"/>
        <v/>
      </c>
      <c r="I9" s="72" t="str">
        <f t="shared" si="2"/>
        <v/>
      </c>
      <c r="J9" s="80" t="str">
        <f t="shared" si="3"/>
        <v/>
      </c>
      <c r="K9" s="94"/>
    </row>
    <row r="10" spans="1:53" ht="23.25" customHeight="1" thickBot="1" x14ac:dyDescent="0.45">
      <c r="A10" s="252">
        <f>Writing!A10</f>
        <v>5</v>
      </c>
      <c r="B10" s="224" t="str">
        <f>IF(ISBLANK(Listening!B10),"",Listening!B10)</f>
        <v/>
      </c>
      <c r="C10" s="42"/>
      <c r="D10" s="42"/>
      <c r="E10" s="110"/>
      <c r="F10" s="61" t="str">
        <f t="shared" si="0"/>
        <v/>
      </c>
      <c r="G10" s="62" t="str">
        <f>IF(AND(ISBLANK(C10),ISBLANK(D10),ISBLANK(E10)),"",COUNT($C10:E10))</f>
        <v/>
      </c>
      <c r="H10" s="63" t="str">
        <f t="shared" si="1"/>
        <v/>
      </c>
      <c r="I10" s="72" t="str">
        <f t="shared" si="2"/>
        <v/>
      </c>
      <c r="J10" s="80" t="str">
        <f t="shared" si="3"/>
        <v/>
      </c>
      <c r="K10" s="94"/>
    </row>
    <row r="11" spans="1:53" ht="23.25" customHeight="1" thickBot="1" x14ac:dyDescent="0.45">
      <c r="A11" s="252">
        <f>Writing!A11</f>
        <v>6</v>
      </c>
      <c r="B11" s="224" t="str">
        <f>IF(ISBLANK(Listening!B11),"",Listening!B11)</f>
        <v/>
      </c>
      <c r="C11" s="42"/>
      <c r="D11" s="42"/>
      <c r="E11" s="110"/>
      <c r="F11" s="61" t="str">
        <f t="shared" si="0"/>
        <v/>
      </c>
      <c r="G11" s="62" t="str">
        <f>IF(AND(ISBLANK(C11),ISBLANK(D11),ISBLANK(E11)),"",COUNT($C11:E11))</f>
        <v/>
      </c>
      <c r="H11" s="63" t="str">
        <f t="shared" si="1"/>
        <v/>
      </c>
      <c r="I11" s="72" t="str">
        <f t="shared" si="2"/>
        <v/>
      </c>
      <c r="J11" s="80" t="str">
        <f t="shared" si="3"/>
        <v/>
      </c>
      <c r="K11" s="94"/>
    </row>
    <row r="12" spans="1:53" ht="23.25" customHeight="1" thickBot="1" x14ac:dyDescent="0.45">
      <c r="A12" s="252">
        <f>Writing!A12</f>
        <v>7</v>
      </c>
      <c r="B12" s="224" t="str">
        <f>IF(ISBLANK(Listening!B12),"",Listening!B12)</f>
        <v/>
      </c>
      <c r="C12" s="42"/>
      <c r="D12" s="42"/>
      <c r="E12" s="110"/>
      <c r="F12" s="61" t="str">
        <f t="shared" si="0"/>
        <v/>
      </c>
      <c r="G12" s="62" t="str">
        <f>IF(AND(ISBLANK(C12),ISBLANK(D12),ISBLANK(E12)),"",COUNT($C12:E12))</f>
        <v/>
      </c>
      <c r="H12" s="63" t="str">
        <f t="shared" si="1"/>
        <v/>
      </c>
      <c r="I12" s="72" t="str">
        <f t="shared" si="2"/>
        <v/>
      </c>
      <c r="J12" s="80" t="str">
        <f t="shared" si="3"/>
        <v/>
      </c>
      <c r="K12" s="94"/>
    </row>
    <row r="13" spans="1:53" ht="23.25" customHeight="1" thickBot="1" x14ac:dyDescent="0.45">
      <c r="A13" s="252">
        <f>Writing!A13</f>
        <v>8</v>
      </c>
      <c r="B13" s="224" t="str">
        <f>IF(ISBLANK(Listening!B13),"",Listening!B13)</f>
        <v/>
      </c>
      <c r="C13" s="42"/>
      <c r="D13" s="42"/>
      <c r="E13" s="110"/>
      <c r="F13" s="61" t="str">
        <f t="shared" si="0"/>
        <v/>
      </c>
      <c r="G13" s="62" t="str">
        <f>IF(AND(ISBLANK(C13),ISBLANK(D13),ISBLANK(E13)),"",COUNT($C13:E13))</f>
        <v/>
      </c>
      <c r="H13" s="63" t="str">
        <f t="shared" si="1"/>
        <v/>
      </c>
      <c r="I13" s="72" t="str">
        <f t="shared" si="2"/>
        <v/>
      </c>
      <c r="J13" s="80" t="str">
        <f t="shared" si="3"/>
        <v/>
      </c>
      <c r="K13" s="94"/>
    </row>
    <row r="14" spans="1:53" ht="23.25" customHeight="1" thickBot="1" x14ac:dyDescent="0.45">
      <c r="A14" s="252">
        <f>Writing!A14</f>
        <v>9</v>
      </c>
      <c r="B14" s="224" t="str">
        <f>IF(ISBLANK(Listening!B14),"",Listening!B14)</f>
        <v/>
      </c>
      <c r="C14" s="42"/>
      <c r="D14" s="42"/>
      <c r="E14" s="110"/>
      <c r="F14" s="61" t="str">
        <f t="shared" si="0"/>
        <v/>
      </c>
      <c r="G14" s="62" t="str">
        <f>IF(AND(ISBLANK(C14),ISBLANK(D14),ISBLANK(E14)),"",COUNT($C14:E14))</f>
        <v/>
      </c>
      <c r="H14" s="63" t="str">
        <f t="shared" si="1"/>
        <v/>
      </c>
      <c r="I14" s="72" t="str">
        <f t="shared" si="2"/>
        <v/>
      </c>
      <c r="J14" s="80" t="str">
        <f t="shared" si="3"/>
        <v/>
      </c>
      <c r="K14" s="94"/>
    </row>
    <row r="15" spans="1:53" ht="23.25" customHeight="1" thickBot="1" x14ac:dyDescent="0.45">
      <c r="A15" s="252">
        <f>Writing!A15</f>
        <v>10</v>
      </c>
      <c r="B15" s="224" t="str">
        <f>IF(ISBLANK(Listening!B15),"",Listening!B15)</f>
        <v/>
      </c>
      <c r="C15" s="42"/>
      <c r="D15" s="42"/>
      <c r="E15" s="110"/>
      <c r="F15" s="61" t="str">
        <f t="shared" si="0"/>
        <v/>
      </c>
      <c r="G15" s="62" t="str">
        <f>IF(AND(ISBLANK(C15),ISBLANK(D15),ISBLANK(E15)),"",COUNT($C15:E15))</f>
        <v/>
      </c>
      <c r="H15" s="63" t="str">
        <f t="shared" si="1"/>
        <v/>
      </c>
      <c r="I15" s="72" t="str">
        <f t="shared" si="2"/>
        <v/>
      </c>
      <c r="J15" s="80" t="str">
        <f t="shared" si="3"/>
        <v/>
      </c>
      <c r="K15" s="94"/>
    </row>
    <row r="16" spans="1:53" ht="23.25" customHeight="1" thickBot="1" x14ac:dyDescent="0.45">
      <c r="A16" s="252">
        <f>Writing!A16</f>
        <v>11</v>
      </c>
      <c r="B16" s="224" t="str">
        <f>IF(ISBLANK(Listening!B16),"",Listening!B16)</f>
        <v/>
      </c>
      <c r="C16" s="42"/>
      <c r="D16" s="42"/>
      <c r="E16" s="110"/>
      <c r="F16" s="61" t="str">
        <f t="shared" si="0"/>
        <v/>
      </c>
      <c r="G16" s="62" t="str">
        <f>IF(AND(ISBLANK(C16),ISBLANK(D16),ISBLANK(E16)),"",COUNT($C16:E16))</f>
        <v/>
      </c>
      <c r="H16" s="63" t="str">
        <f t="shared" si="1"/>
        <v/>
      </c>
      <c r="I16" s="72" t="str">
        <f t="shared" si="2"/>
        <v/>
      </c>
      <c r="J16" s="80" t="str">
        <f t="shared" si="3"/>
        <v/>
      </c>
      <c r="K16" s="94"/>
    </row>
    <row r="17" spans="1:11" ht="23.25" customHeight="1" thickBot="1" x14ac:dyDescent="0.45">
      <c r="A17" s="252">
        <f>Writing!A17</f>
        <v>12</v>
      </c>
      <c r="B17" s="224" t="str">
        <f>IF(ISBLANK(Listening!B17),"",Listening!B17)</f>
        <v/>
      </c>
      <c r="C17" s="42"/>
      <c r="D17" s="42"/>
      <c r="E17" s="110"/>
      <c r="F17" s="61" t="str">
        <f t="shared" si="0"/>
        <v/>
      </c>
      <c r="G17" s="62" t="str">
        <f>IF(AND(ISBLANK(C17),ISBLANK(D17),ISBLANK(E17)),"",COUNT($C17:E17))</f>
        <v/>
      </c>
      <c r="H17" s="63" t="str">
        <f t="shared" si="1"/>
        <v/>
      </c>
      <c r="I17" s="72" t="str">
        <f t="shared" si="2"/>
        <v/>
      </c>
      <c r="J17" s="80" t="str">
        <f t="shared" si="3"/>
        <v/>
      </c>
      <c r="K17" s="94"/>
    </row>
    <row r="18" spans="1:11" ht="23.25" customHeight="1" thickBot="1" x14ac:dyDescent="0.45">
      <c r="A18" s="252">
        <f>Writing!A18</f>
        <v>13</v>
      </c>
      <c r="B18" s="224" t="str">
        <f>IF(ISBLANK(Listening!B18),"",Listening!B18)</f>
        <v/>
      </c>
      <c r="C18" s="42"/>
      <c r="D18" s="42"/>
      <c r="E18" s="110"/>
      <c r="F18" s="61" t="str">
        <f t="shared" si="0"/>
        <v/>
      </c>
      <c r="G18" s="62" t="str">
        <f>IF(AND(ISBLANK(C18),ISBLANK(D18),ISBLANK(E18)),"",COUNT($C18:E18))</f>
        <v/>
      </c>
      <c r="H18" s="63" t="str">
        <f t="shared" si="1"/>
        <v/>
      </c>
      <c r="I18" s="72" t="str">
        <f t="shared" si="2"/>
        <v/>
      </c>
      <c r="J18" s="80" t="str">
        <f t="shared" si="3"/>
        <v/>
      </c>
      <c r="K18" s="94"/>
    </row>
    <row r="19" spans="1:11" ht="23.25" customHeight="1" thickBot="1" x14ac:dyDescent="0.45">
      <c r="A19" s="252">
        <f>Writing!A19</f>
        <v>14</v>
      </c>
      <c r="B19" s="224" t="str">
        <f>IF(ISBLANK(Listening!B19),"",Listening!B19)</f>
        <v/>
      </c>
      <c r="C19" s="42"/>
      <c r="D19" s="42"/>
      <c r="E19" s="110"/>
      <c r="F19" s="61" t="str">
        <f t="shared" si="0"/>
        <v/>
      </c>
      <c r="G19" s="62" t="str">
        <f>IF(AND(ISBLANK(C19),ISBLANK(D19),ISBLANK(E19)),"",COUNT($C19:E19))</f>
        <v/>
      </c>
      <c r="H19" s="63" t="str">
        <f t="shared" si="1"/>
        <v/>
      </c>
      <c r="I19" s="72" t="str">
        <f t="shared" si="2"/>
        <v/>
      </c>
      <c r="J19" s="80" t="str">
        <f t="shared" si="3"/>
        <v/>
      </c>
      <c r="K19" s="94"/>
    </row>
    <row r="20" spans="1:11" ht="23.25" customHeight="1" thickBot="1" x14ac:dyDescent="0.45">
      <c r="A20" s="252">
        <f>Writing!A20</f>
        <v>15</v>
      </c>
      <c r="B20" s="224" t="str">
        <f>IF(ISBLANK(Listening!B20),"",Listening!B20)</f>
        <v/>
      </c>
      <c r="C20" s="42"/>
      <c r="D20" s="42"/>
      <c r="E20" s="110"/>
      <c r="F20" s="61" t="str">
        <f t="shared" si="0"/>
        <v/>
      </c>
      <c r="G20" s="62" t="str">
        <f>IF(AND(ISBLANK(C20),ISBLANK(D20),ISBLANK(E20)),"",COUNT($C20:E20))</f>
        <v/>
      </c>
      <c r="H20" s="63" t="str">
        <f t="shared" si="1"/>
        <v/>
      </c>
      <c r="I20" s="72" t="str">
        <f t="shared" si="2"/>
        <v/>
      </c>
      <c r="J20" s="80" t="str">
        <f t="shared" si="3"/>
        <v/>
      </c>
      <c r="K20" s="94"/>
    </row>
    <row r="21" spans="1:11" ht="23.25" customHeight="1" thickBot="1" x14ac:dyDescent="0.45">
      <c r="A21" s="252">
        <f>Writing!A21</f>
        <v>16</v>
      </c>
      <c r="B21" s="224" t="str">
        <f>IF(ISBLANK(Listening!B21),"",Listening!B21)</f>
        <v/>
      </c>
      <c r="C21" s="42"/>
      <c r="D21" s="42"/>
      <c r="E21" s="110"/>
      <c r="F21" s="61" t="str">
        <f t="shared" si="0"/>
        <v/>
      </c>
      <c r="G21" s="62" t="str">
        <f>IF(AND(ISBLANK(C21),ISBLANK(D21),ISBLANK(E21)),"",COUNT($C21:E21))</f>
        <v/>
      </c>
      <c r="H21" s="63" t="str">
        <f t="shared" si="1"/>
        <v/>
      </c>
      <c r="I21" s="72" t="str">
        <f t="shared" si="2"/>
        <v/>
      </c>
      <c r="J21" s="80" t="str">
        <f t="shared" si="3"/>
        <v/>
      </c>
      <c r="K21" s="94"/>
    </row>
    <row r="22" spans="1:11" ht="23.25" customHeight="1" thickBot="1" x14ac:dyDescent="0.45">
      <c r="A22" s="252">
        <f>Writing!A22</f>
        <v>17</v>
      </c>
      <c r="B22" s="224" t="str">
        <f>IF(ISBLANK(Listening!B22),"",Listening!B22)</f>
        <v/>
      </c>
      <c r="C22" s="42"/>
      <c r="D22" s="42"/>
      <c r="E22" s="110"/>
      <c r="F22" s="61" t="str">
        <f t="shared" si="0"/>
        <v/>
      </c>
      <c r="G22" s="62" t="str">
        <f>IF(AND(ISBLANK(C22),ISBLANK(D22),ISBLANK(E22)),"",COUNT($C22:E22))</f>
        <v/>
      </c>
      <c r="H22" s="63" t="str">
        <f t="shared" si="1"/>
        <v/>
      </c>
      <c r="I22" s="72" t="str">
        <f t="shared" si="2"/>
        <v/>
      </c>
      <c r="J22" s="80" t="str">
        <f t="shared" si="3"/>
        <v/>
      </c>
      <c r="K22" s="94"/>
    </row>
    <row r="23" spans="1:11" ht="23.25" customHeight="1" thickBot="1" x14ac:dyDescent="0.45">
      <c r="A23" s="252">
        <f>Writing!A23</f>
        <v>18</v>
      </c>
      <c r="B23" s="224" t="str">
        <f>IF(ISBLANK(Listening!B23),"",Listening!B23)</f>
        <v/>
      </c>
      <c r="C23" s="42"/>
      <c r="D23" s="42"/>
      <c r="E23" s="110"/>
      <c r="F23" s="61" t="str">
        <f t="shared" si="0"/>
        <v/>
      </c>
      <c r="G23" s="62" t="str">
        <f>IF(AND(ISBLANK(C23),ISBLANK(D23),ISBLANK(E23)),"",COUNT($C23:E23))</f>
        <v/>
      </c>
      <c r="H23" s="63" t="str">
        <f t="shared" si="1"/>
        <v/>
      </c>
      <c r="I23" s="72" t="str">
        <f t="shared" si="2"/>
        <v/>
      </c>
      <c r="J23" s="80" t="str">
        <f t="shared" si="3"/>
        <v/>
      </c>
      <c r="K23" s="94"/>
    </row>
    <row r="24" spans="1:11" ht="23.25" customHeight="1" thickBot="1" x14ac:dyDescent="0.45">
      <c r="A24" s="252">
        <f>Writing!A24</f>
        <v>19</v>
      </c>
      <c r="B24" s="224" t="str">
        <f>IF(ISBLANK(Listening!B24),"",Listening!B24)</f>
        <v/>
      </c>
      <c r="C24" s="42"/>
      <c r="D24" s="42"/>
      <c r="E24" s="110"/>
      <c r="F24" s="61" t="str">
        <f t="shared" si="0"/>
        <v/>
      </c>
      <c r="G24" s="62" t="str">
        <f>IF(AND(ISBLANK(C24),ISBLANK(D24),ISBLANK(E24)),"",COUNT($C24:E24))</f>
        <v/>
      </c>
      <c r="H24" s="63" t="str">
        <f t="shared" si="1"/>
        <v/>
      </c>
      <c r="I24" s="72" t="str">
        <f t="shared" si="2"/>
        <v/>
      </c>
      <c r="J24" s="80" t="str">
        <f t="shared" si="3"/>
        <v/>
      </c>
      <c r="K24" s="94"/>
    </row>
    <row r="25" spans="1:11" ht="23.25" customHeight="1" thickBot="1" x14ac:dyDescent="0.45">
      <c r="A25" s="252">
        <f>Writing!A25</f>
        <v>20</v>
      </c>
      <c r="B25" s="224" t="str">
        <f>IF(ISBLANK(Listening!B25),"",Listening!B25)</f>
        <v/>
      </c>
      <c r="C25" s="42"/>
      <c r="D25" s="42"/>
      <c r="E25" s="110"/>
      <c r="F25" s="61" t="str">
        <f t="shared" si="0"/>
        <v/>
      </c>
      <c r="G25" s="62" t="str">
        <f>IF(AND(ISBLANK(C25),ISBLANK(D25),ISBLANK(E25)),"",COUNT($C25:E25))</f>
        <v/>
      </c>
      <c r="H25" s="63" t="str">
        <f t="shared" si="1"/>
        <v/>
      </c>
      <c r="I25" s="72" t="str">
        <f t="shared" si="2"/>
        <v/>
      </c>
      <c r="J25" s="80" t="str">
        <f t="shared" si="3"/>
        <v/>
      </c>
      <c r="K25" s="94"/>
    </row>
    <row r="26" spans="1:11" ht="23.25" customHeight="1" thickBot="1" x14ac:dyDescent="0.45">
      <c r="A26" s="252">
        <f>Writing!A26</f>
        <v>21</v>
      </c>
      <c r="B26" s="224" t="str">
        <f>IF(ISBLANK(Listening!B26),"",Listening!B26)</f>
        <v/>
      </c>
      <c r="C26" s="42"/>
      <c r="D26" s="42"/>
      <c r="E26" s="110"/>
      <c r="F26" s="61" t="str">
        <f t="shared" si="0"/>
        <v/>
      </c>
      <c r="G26" s="62" t="str">
        <f>IF(AND(ISBLANK(C26),ISBLANK(D26),ISBLANK(E26)),"",COUNT($C26:E26))</f>
        <v/>
      </c>
      <c r="H26" s="63" t="str">
        <f t="shared" si="1"/>
        <v/>
      </c>
      <c r="I26" s="72" t="str">
        <f t="shared" si="2"/>
        <v/>
      </c>
      <c r="J26" s="80" t="str">
        <f t="shared" si="3"/>
        <v/>
      </c>
      <c r="K26" s="94"/>
    </row>
    <row r="27" spans="1:11" ht="23.25" customHeight="1" thickBot="1" x14ac:dyDescent="0.45">
      <c r="A27" s="252">
        <f>Writing!A27</f>
        <v>22</v>
      </c>
      <c r="B27" s="224" t="str">
        <f>IF(ISBLANK(Listening!B27),"",Listening!B27)</f>
        <v/>
      </c>
      <c r="C27" s="42"/>
      <c r="D27" s="42"/>
      <c r="E27" s="110"/>
      <c r="F27" s="61" t="str">
        <f t="shared" si="0"/>
        <v/>
      </c>
      <c r="G27" s="62" t="str">
        <f>IF(AND(ISBLANK(C27),ISBLANK(D27),ISBLANK(E27)),"",COUNT($C27:E27))</f>
        <v/>
      </c>
      <c r="H27" s="63" t="str">
        <f t="shared" si="1"/>
        <v/>
      </c>
      <c r="I27" s="72" t="str">
        <f t="shared" si="2"/>
        <v/>
      </c>
      <c r="J27" s="80" t="str">
        <f t="shared" si="3"/>
        <v/>
      </c>
      <c r="K27" s="94"/>
    </row>
    <row r="28" spans="1:11" ht="23.25" customHeight="1" thickBot="1" x14ac:dyDescent="0.45">
      <c r="A28" s="252">
        <f>Writing!A28</f>
        <v>23</v>
      </c>
      <c r="B28" s="224" t="str">
        <f>IF(ISBLANK(Listening!B28),"",Listening!B28)</f>
        <v/>
      </c>
      <c r="C28" s="42"/>
      <c r="D28" s="42"/>
      <c r="E28" s="110"/>
      <c r="F28" s="61" t="str">
        <f t="shared" si="0"/>
        <v/>
      </c>
      <c r="G28" s="62" t="str">
        <f>IF(AND(ISBLANK(C28),ISBLANK(D28),ISBLANK(E28)),"",COUNT($C28:E28))</f>
        <v/>
      </c>
      <c r="H28" s="63" t="str">
        <f t="shared" si="1"/>
        <v/>
      </c>
      <c r="I28" s="72" t="str">
        <f t="shared" si="2"/>
        <v/>
      </c>
      <c r="J28" s="80" t="str">
        <f t="shared" si="3"/>
        <v/>
      </c>
      <c r="K28" s="94"/>
    </row>
    <row r="29" spans="1:11" ht="23.25" customHeight="1" thickBot="1" x14ac:dyDescent="0.45">
      <c r="A29" s="252">
        <f>Writing!A29</f>
        <v>24</v>
      </c>
      <c r="B29" s="224" t="str">
        <f>IF(ISBLANK(Listening!B29),"",Listening!B29)</f>
        <v/>
      </c>
      <c r="C29" s="42"/>
      <c r="D29" s="42"/>
      <c r="E29" s="110"/>
      <c r="F29" s="61" t="str">
        <f t="shared" si="0"/>
        <v/>
      </c>
      <c r="G29" s="62" t="str">
        <f>IF(AND(ISBLANK(C29),ISBLANK(D29),ISBLANK(E29)),"",COUNT($C29:E29))</f>
        <v/>
      </c>
      <c r="H29" s="63" t="str">
        <f t="shared" si="1"/>
        <v/>
      </c>
      <c r="I29" s="72" t="str">
        <f t="shared" si="2"/>
        <v/>
      </c>
      <c r="J29" s="80" t="str">
        <f t="shared" si="3"/>
        <v/>
      </c>
      <c r="K29" s="94"/>
    </row>
    <row r="30" spans="1:11" ht="23.25" customHeight="1" thickBot="1" x14ac:dyDescent="0.45">
      <c r="A30" s="252">
        <f>Writing!A30</f>
        <v>25</v>
      </c>
      <c r="B30" s="224" t="str">
        <f>IF(ISBLANK(Listening!B30),"",Listening!B30)</f>
        <v/>
      </c>
      <c r="C30" s="42"/>
      <c r="D30" s="42"/>
      <c r="E30" s="110"/>
      <c r="F30" s="61" t="str">
        <f t="shared" si="0"/>
        <v/>
      </c>
      <c r="G30" s="62" t="str">
        <f>IF(AND(ISBLANK(C30),ISBLANK(D30),ISBLANK(E30)),"",COUNT($C30:E30))</f>
        <v/>
      </c>
      <c r="H30" s="63" t="str">
        <f t="shared" si="1"/>
        <v/>
      </c>
      <c r="I30" s="72" t="str">
        <f t="shared" si="2"/>
        <v/>
      </c>
      <c r="J30" s="80" t="str">
        <f t="shared" si="3"/>
        <v/>
      </c>
      <c r="K30" s="94"/>
    </row>
    <row r="31" spans="1:11" ht="23.25" customHeight="1" thickBot="1" x14ac:dyDescent="0.45">
      <c r="A31" s="252">
        <f>Writing!A31</f>
        <v>26</v>
      </c>
      <c r="B31" s="224" t="str">
        <f>IF(ISBLANK(Listening!B31),"",Listening!B31)</f>
        <v/>
      </c>
      <c r="C31" s="42"/>
      <c r="D31" s="42"/>
      <c r="E31" s="110"/>
      <c r="F31" s="61" t="str">
        <f t="shared" si="0"/>
        <v/>
      </c>
      <c r="G31" s="62" t="str">
        <f>IF(AND(ISBLANK(C31),ISBLANK(D31),ISBLANK(E31)),"",COUNT($C31:E31))</f>
        <v/>
      </c>
      <c r="H31" s="63" t="str">
        <f t="shared" si="1"/>
        <v/>
      </c>
      <c r="I31" s="72" t="str">
        <f t="shared" si="2"/>
        <v/>
      </c>
      <c r="J31" s="80" t="str">
        <f t="shared" si="3"/>
        <v/>
      </c>
      <c r="K31" s="94"/>
    </row>
    <row r="32" spans="1:11" ht="23.25" customHeight="1" thickBot="1" x14ac:dyDescent="0.45">
      <c r="A32" s="252">
        <f>Writing!A32</f>
        <v>27</v>
      </c>
      <c r="B32" s="224" t="str">
        <f>IF(ISBLANK(Listening!B32),"",Listening!B32)</f>
        <v/>
      </c>
      <c r="C32" s="42"/>
      <c r="D32" s="42"/>
      <c r="E32" s="110"/>
      <c r="F32" s="61" t="str">
        <f t="shared" si="0"/>
        <v/>
      </c>
      <c r="G32" s="62" t="str">
        <f>IF(AND(ISBLANK(C32),ISBLANK(D32),ISBLANK(E32)),"",COUNT($C32:E32))</f>
        <v/>
      </c>
      <c r="H32" s="63" t="str">
        <f t="shared" si="1"/>
        <v/>
      </c>
      <c r="I32" s="72" t="str">
        <f t="shared" si="2"/>
        <v/>
      </c>
      <c r="J32" s="80" t="str">
        <f t="shared" si="3"/>
        <v/>
      </c>
      <c r="K32" s="94"/>
    </row>
    <row r="33" spans="1:53" ht="23.25" customHeight="1" thickBot="1" x14ac:dyDescent="0.45">
      <c r="A33" s="252">
        <f>Writing!A33</f>
        <v>28</v>
      </c>
      <c r="B33" s="224" t="str">
        <f>IF(ISBLANK(Listening!B33),"",Listening!B33)</f>
        <v/>
      </c>
      <c r="C33" s="42"/>
      <c r="D33" s="42"/>
      <c r="E33" s="110"/>
      <c r="F33" s="61" t="str">
        <f t="shared" si="0"/>
        <v/>
      </c>
      <c r="G33" s="62" t="str">
        <f>IF(AND(ISBLANK(C33),ISBLANK(D33),ISBLANK(E33)),"",COUNT($C33:E33))</f>
        <v/>
      </c>
      <c r="H33" s="63" t="str">
        <f t="shared" si="1"/>
        <v/>
      </c>
      <c r="I33" s="72" t="str">
        <f t="shared" si="2"/>
        <v/>
      </c>
      <c r="J33" s="80" t="str">
        <f t="shared" si="3"/>
        <v/>
      </c>
      <c r="K33" s="94"/>
    </row>
    <row r="34" spans="1:53" ht="23.25" customHeight="1" thickBot="1" x14ac:dyDescent="0.45">
      <c r="A34" s="252">
        <f>Writing!A34</f>
        <v>29</v>
      </c>
      <c r="B34" s="224" t="str">
        <f>IF(ISBLANK(Listening!B34),"",Listening!B34)</f>
        <v/>
      </c>
      <c r="C34" s="42"/>
      <c r="D34" s="42"/>
      <c r="E34" s="110"/>
      <c r="F34" s="61" t="str">
        <f t="shared" si="0"/>
        <v/>
      </c>
      <c r="G34" s="62" t="str">
        <f>IF(AND(ISBLANK(C34),ISBLANK(D34),ISBLANK(E34)),"",COUNT($C34:E34))</f>
        <v/>
      </c>
      <c r="H34" s="63" t="str">
        <f t="shared" si="1"/>
        <v/>
      </c>
      <c r="I34" s="72" t="str">
        <f t="shared" si="2"/>
        <v/>
      </c>
      <c r="J34" s="80" t="str">
        <f t="shared" si="3"/>
        <v/>
      </c>
      <c r="K34" s="95"/>
    </row>
    <row r="35" spans="1:53" ht="23.25" customHeight="1" thickBot="1" x14ac:dyDescent="0.45">
      <c r="A35" s="252">
        <f>Writing!A35</f>
        <v>30</v>
      </c>
      <c r="B35" s="225" t="str">
        <f>IF(ISBLANK(Listening!B35),"",Listening!B35)</f>
        <v/>
      </c>
      <c r="C35" s="42"/>
      <c r="D35" s="42"/>
      <c r="E35" s="110"/>
      <c r="F35" s="61" t="str">
        <f t="shared" si="0"/>
        <v/>
      </c>
      <c r="G35" s="62" t="str">
        <f>IF(AND(ISBLANK(C35),ISBLANK(D35),ISBLANK(E35)),"",COUNT($C35:E35))</f>
        <v/>
      </c>
      <c r="H35" s="63" t="str">
        <f t="shared" si="1"/>
        <v/>
      </c>
      <c r="I35" s="72" t="str">
        <f t="shared" si="2"/>
        <v/>
      </c>
      <c r="J35" s="80" t="str">
        <f t="shared" si="3"/>
        <v/>
      </c>
      <c r="K35" s="96"/>
    </row>
    <row r="36" spans="1:53" s="10" customFormat="1" ht="45" customHeight="1" thickBot="1" x14ac:dyDescent="0.4">
      <c r="A36" s="253"/>
      <c r="B36" s="136" t="s">
        <v>19</v>
      </c>
      <c r="C36" s="67">
        <f>COUNT(C$6:C$35)</f>
        <v>0</v>
      </c>
      <c r="D36" s="66">
        <f t="shared" ref="D36:E36" si="4">COUNT(D$6:D$35)</f>
        <v>0</v>
      </c>
      <c r="E36" s="82">
        <f t="shared" si="4"/>
        <v>0</v>
      </c>
      <c r="F36" s="128"/>
      <c r="G36" s="129"/>
      <c r="H36" s="109"/>
      <c r="I36" s="81">
        <f>COUNT(I6:I35)</f>
        <v>0</v>
      </c>
      <c r="J36" s="81">
        <f>COUNT(J6:J35)</f>
        <v>0</v>
      </c>
      <c r="K36" s="23"/>
      <c r="L36" s="259"/>
      <c r="M36" s="259"/>
      <c r="N36" s="259"/>
      <c r="O36" s="259"/>
      <c r="P36" s="259"/>
      <c r="Q36" s="259"/>
      <c r="R36" s="259"/>
      <c r="S36" s="259"/>
      <c r="T36" s="259"/>
      <c r="U36" s="259"/>
      <c r="V36" s="259"/>
      <c r="W36" s="259"/>
      <c r="X36" s="259"/>
      <c r="Y36" s="259"/>
      <c r="Z36" s="259"/>
      <c r="AA36" s="259"/>
      <c r="AB36" s="259"/>
      <c r="AC36" s="259"/>
      <c r="AD36" s="259"/>
      <c r="AE36" s="259"/>
      <c r="AF36" s="259"/>
      <c r="AG36" s="259"/>
      <c r="AH36" s="259"/>
      <c r="AI36" s="259"/>
      <c r="AJ36" s="259"/>
      <c r="AK36" s="259"/>
      <c r="AL36" s="259"/>
      <c r="AM36" s="259"/>
      <c r="AN36" s="259"/>
      <c r="AO36" s="259"/>
      <c r="AP36" s="259"/>
      <c r="AQ36" s="259"/>
      <c r="AR36" s="259"/>
      <c r="AS36" s="259"/>
      <c r="AT36" s="259"/>
      <c r="AU36" s="259"/>
      <c r="AV36" s="259"/>
      <c r="AW36" s="259"/>
      <c r="AX36" s="259"/>
      <c r="AY36" s="259"/>
      <c r="AZ36" s="259"/>
      <c r="BA36" s="259"/>
    </row>
    <row r="37" spans="1:53" s="257" customFormat="1" x14ac:dyDescent="0.35"/>
    <row r="38" spans="1:53" s="257" customFormat="1" x14ac:dyDescent="0.35"/>
    <row r="39" spans="1:53" s="257" customFormat="1" x14ac:dyDescent="0.35"/>
    <row r="40" spans="1:53" s="257" customFormat="1" x14ac:dyDescent="0.35"/>
    <row r="41" spans="1:53" s="257" customFormat="1" x14ac:dyDescent="0.35"/>
    <row r="42" spans="1:53" s="257" customFormat="1" x14ac:dyDescent="0.35"/>
    <row r="43" spans="1:53" s="257" customFormat="1" x14ac:dyDescent="0.35"/>
    <row r="44" spans="1:53" s="257" customFormat="1" x14ac:dyDescent="0.35">
      <c r="C44" s="329">
        <v>10</v>
      </c>
    </row>
    <row r="45" spans="1:53" s="257" customFormat="1" x14ac:dyDescent="0.35">
      <c r="C45" s="329">
        <v>9</v>
      </c>
    </row>
    <row r="46" spans="1:53" s="257" customFormat="1" x14ac:dyDescent="0.35">
      <c r="C46" s="329">
        <v>8</v>
      </c>
    </row>
    <row r="47" spans="1:53" s="257" customFormat="1" x14ac:dyDescent="0.35">
      <c r="C47" s="329">
        <v>7</v>
      </c>
    </row>
    <row r="48" spans="1:53" s="257" customFormat="1" x14ac:dyDescent="0.35">
      <c r="C48" s="329">
        <v>6</v>
      </c>
    </row>
    <row r="49" spans="3:3" s="257" customFormat="1" x14ac:dyDescent="0.35">
      <c r="C49" s="329">
        <v>5</v>
      </c>
    </row>
    <row r="50" spans="3:3" s="257" customFormat="1" x14ac:dyDescent="0.35">
      <c r="C50" s="329">
        <v>4</v>
      </c>
    </row>
    <row r="51" spans="3:3" s="257" customFormat="1" x14ac:dyDescent="0.35">
      <c r="C51" s="329">
        <v>3</v>
      </c>
    </row>
    <row r="52" spans="3:3" s="257" customFormat="1" x14ac:dyDescent="0.35">
      <c r="C52" s="329">
        <v>2</v>
      </c>
    </row>
    <row r="53" spans="3:3" s="257" customFormat="1" x14ac:dyDescent="0.35">
      <c r="C53" s="329">
        <v>1</v>
      </c>
    </row>
    <row r="54" spans="3:3" s="257" customFormat="1" x14ac:dyDescent="0.35">
      <c r="C54" s="329">
        <v>0</v>
      </c>
    </row>
    <row r="55" spans="3:3" s="257" customFormat="1" x14ac:dyDescent="0.35">
      <c r="C55" s="329" t="s">
        <v>20</v>
      </c>
    </row>
    <row r="56" spans="3:3" s="257" customFormat="1" x14ac:dyDescent="0.35"/>
    <row r="57" spans="3:3" s="257" customFormat="1" x14ac:dyDescent="0.35"/>
    <row r="58" spans="3:3" s="257" customFormat="1" x14ac:dyDescent="0.35"/>
    <row r="59" spans="3:3" s="257" customFormat="1" x14ac:dyDescent="0.35"/>
    <row r="60" spans="3:3" s="257" customFormat="1" x14ac:dyDescent="0.35"/>
    <row r="61" spans="3:3" s="257" customFormat="1" x14ac:dyDescent="0.35"/>
    <row r="62" spans="3:3" s="257" customFormat="1" x14ac:dyDescent="0.35"/>
    <row r="63" spans="3:3" s="257" customFormat="1" x14ac:dyDescent="0.35"/>
    <row r="64" spans="3:3" s="257" customFormat="1" x14ac:dyDescent="0.35"/>
    <row r="65" s="257" customFormat="1" x14ac:dyDescent="0.35"/>
    <row r="66" s="257" customFormat="1" x14ac:dyDescent="0.35"/>
    <row r="67" s="257" customFormat="1" x14ac:dyDescent="0.35"/>
    <row r="68" s="257" customFormat="1" x14ac:dyDescent="0.35"/>
    <row r="69" s="257" customFormat="1" x14ac:dyDescent="0.35"/>
    <row r="70" s="257" customFormat="1" x14ac:dyDescent="0.35"/>
    <row r="71" s="257" customFormat="1" x14ac:dyDescent="0.35"/>
    <row r="72" s="257" customFormat="1" x14ac:dyDescent="0.35"/>
    <row r="73" s="257" customFormat="1" x14ac:dyDescent="0.35"/>
    <row r="74" s="257" customFormat="1" x14ac:dyDescent="0.35"/>
    <row r="75" s="257" customFormat="1" x14ac:dyDescent="0.35"/>
    <row r="76" s="257" customFormat="1" x14ac:dyDescent="0.35"/>
    <row r="77" s="257" customFormat="1" x14ac:dyDescent="0.35"/>
    <row r="78" s="257" customFormat="1" x14ac:dyDescent="0.35"/>
    <row r="79" s="257" customFormat="1" x14ac:dyDescent="0.35"/>
    <row r="80" s="257" customFormat="1" x14ac:dyDescent="0.35"/>
    <row r="81" s="257" customFormat="1" x14ac:dyDescent="0.35"/>
    <row r="82" s="257" customFormat="1" x14ac:dyDescent="0.35"/>
    <row r="83" s="257" customFormat="1" x14ac:dyDescent="0.35"/>
    <row r="84" s="257" customFormat="1" x14ac:dyDescent="0.35"/>
    <row r="85" s="257" customFormat="1" x14ac:dyDescent="0.35"/>
    <row r="86" s="257" customFormat="1" x14ac:dyDescent="0.35"/>
    <row r="87" s="257" customFormat="1" x14ac:dyDescent="0.35"/>
    <row r="88" s="257" customFormat="1" x14ac:dyDescent="0.35"/>
    <row r="89" s="257" customFormat="1" x14ac:dyDescent="0.35"/>
    <row r="90" s="257" customFormat="1" x14ac:dyDescent="0.35"/>
    <row r="91" s="257" customFormat="1" x14ac:dyDescent="0.35"/>
    <row r="92" s="257" customFormat="1" x14ac:dyDescent="0.35"/>
    <row r="93" s="257" customFormat="1" x14ac:dyDescent="0.35"/>
    <row r="94" s="257" customFormat="1" x14ac:dyDescent="0.35"/>
    <row r="95" s="257" customFormat="1" x14ac:dyDescent="0.35"/>
    <row r="96" s="257" customFormat="1" x14ac:dyDescent="0.35"/>
    <row r="97" s="257" customFormat="1" x14ac:dyDescent="0.35"/>
    <row r="98" s="257" customFormat="1" x14ac:dyDescent="0.35"/>
    <row r="99" s="257" customFormat="1" x14ac:dyDescent="0.35"/>
    <row r="100" s="257" customFormat="1" x14ac:dyDescent="0.35"/>
    <row r="101" s="257" customFormat="1" x14ac:dyDescent="0.35"/>
    <row r="102" s="257" customFormat="1" x14ac:dyDescent="0.35"/>
    <row r="103" s="257" customFormat="1" x14ac:dyDescent="0.35"/>
    <row r="104" s="257" customFormat="1" x14ac:dyDescent="0.35"/>
    <row r="105" s="257" customFormat="1" x14ac:dyDescent="0.35"/>
    <row r="106" s="257" customFormat="1" x14ac:dyDescent="0.35"/>
    <row r="107" s="257" customFormat="1" x14ac:dyDescent="0.35"/>
    <row r="108" s="257" customFormat="1" x14ac:dyDescent="0.35"/>
    <row r="109" s="257" customFormat="1" x14ac:dyDescent="0.35"/>
    <row r="110" s="257" customFormat="1" x14ac:dyDescent="0.35"/>
    <row r="111" s="257" customFormat="1" x14ac:dyDescent="0.35"/>
    <row r="112" s="257" customFormat="1" x14ac:dyDescent="0.35"/>
    <row r="113" s="257" customFormat="1" x14ac:dyDescent="0.35"/>
    <row r="114" s="257" customFormat="1" x14ac:dyDescent="0.35"/>
    <row r="115" s="257" customFormat="1" x14ac:dyDescent="0.35"/>
    <row r="116" s="257" customFormat="1" x14ac:dyDescent="0.35"/>
    <row r="117" s="257" customFormat="1" x14ac:dyDescent="0.35"/>
    <row r="118" s="257" customFormat="1" x14ac:dyDescent="0.35"/>
    <row r="119" s="257" customFormat="1" x14ac:dyDescent="0.35"/>
    <row r="120" s="257" customFormat="1" x14ac:dyDescent="0.35"/>
    <row r="121" s="257" customFormat="1" x14ac:dyDescent="0.35"/>
    <row r="122" s="257" customFormat="1" x14ac:dyDescent="0.35"/>
    <row r="123" s="257" customFormat="1" x14ac:dyDescent="0.35"/>
    <row r="124" s="257" customFormat="1" x14ac:dyDescent="0.35"/>
    <row r="125" s="257" customFormat="1" x14ac:dyDescent="0.35"/>
    <row r="126" s="257" customFormat="1" x14ac:dyDescent="0.35"/>
    <row r="127" s="257" customFormat="1" x14ac:dyDescent="0.35"/>
    <row r="128" s="257" customFormat="1" x14ac:dyDescent="0.35"/>
    <row r="129" s="257" customFormat="1" x14ac:dyDescent="0.35"/>
    <row r="130" s="257" customFormat="1" x14ac:dyDescent="0.35"/>
    <row r="131" s="257" customFormat="1" x14ac:dyDescent="0.35"/>
    <row r="132" s="257" customFormat="1" x14ac:dyDescent="0.35"/>
    <row r="133" s="257" customFormat="1" x14ac:dyDescent="0.35"/>
    <row r="134" s="257" customFormat="1" x14ac:dyDescent="0.35"/>
    <row r="135" s="257" customFormat="1" x14ac:dyDescent="0.35"/>
    <row r="136" s="257" customFormat="1" x14ac:dyDescent="0.35"/>
    <row r="137" s="257" customFormat="1" x14ac:dyDescent="0.35"/>
    <row r="138" s="257" customFormat="1" x14ac:dyDescent="0.35"/>
    <row r="139" s="257" customFormat="1" x14ac:dyDescent="0.35"/>
    <row r="140" s="257" customFormat="1" x14ac:dyDescent="0.35"/>
    <row r="141" s="257" customFormat="1" x14ac:dyDescent="0.35"/>
    <row r="142" s="257" customFormat="1" x14ac:dyDescent="0.35"/>
    <row r="143" s="257" customFormat="1" x14ac:dyDescent="0.35"/>
    <row r="144" s="257" customFormat="1" x14ac:dyDescent="0.35"/>
    <row r="145" s="257" customFormat="1" x14ac:dyDescent="0.35"/>
    <row r="146" s="257" customFormat="1" x14ac:dyDescent="0.35"/>
    <row r="147" s="257" customFormat="1" x14ac:dyDescent="0.35"/>
    <row r="148" s="257" customFormat="1" x14ac:dyDescent="0.35"/>
    <row r="149" s="257" customFormat="1" x14ac:dyDescent="0.35"/>
    <row r="150" s="257" customFormat="1" x14ac:dyDescent="0.35"/>
    <row r="151" s="257" customFormat="1" x14ac:dyDescent="0.35"/>
    <row r="152" s="257" customFormat="1" x14ac:dyDescent="0.35"/>
    <row r="153" s="257" customFormat="1" x14ac:dyDescent="0.35"/>
    <row r="154" s="257" customFormat="1" x14ac:dyDescent="0.35"/>
    <row r="155" s="257" customFormat="1" x14ac:dyDescent="0.35"/>
    <row r="156" s="257" customFormat="1" x14ac:dyDescent="0.35"/>
    <row r="157" s="257" customFormat="1" x14ac:dyDescent="0.35"/>
    <row r="158" s="257" customFormat="1" x14ac:dyDescent="0.35"/>
    <row r="159" s="257" customFormat="1" x14ac:dyDescent="0.35"/>
    <row r="160" s="257" customFormat="1" x14ac:dyDescent="0.35"/>
    <row r="161" s="257" customFormat="1" x14ac:dyDescent="0.35"/>
    <row r="162" s="257" customFormat="1" x14ac:dyDescent="0.35"/>
    <row r="163" s="257" customFormat="1" x14ac:dyDescent="0.35"/>
    <row r="164" s="257" customFormat="1" x14ac:dyDescent="0.35"/>
    <row r="165" s="257" customFormat="1" x14ac:dyDescent="0.35"/>
    <row r="166" s="257" customFormat="1" x14ac:dyDescent="0.35"/>
    <row r="167" s="257" customFormat="1" x14ac:dyDescent="0.35"/>
    <row r="168" s="257" customFormat="1" x14ac:dyDescent="0.35"/>
    <row r="169" s="257" customFormat="1" x14ac:dyDescent="0.35"/>
    <row r="170" s="257" customFormat="1" x14ac:dyDescent="0.35"/>
    <row r="171" s="257" customFormat="1" x14ac:dyDescent="0.35"/>
    <row r="172" s="257" customFormat="1" x14ac:dyDescent="0.35"/>
    <row r="173" s="257" customFormat="1" x14ac:dyDescent="0.35"/>
    <row r="174" s="257" customFormat="1" x14ac:dyDescent="0.35"/>
    <row r="175" s="257" customFormat="1" x14ac:dyDescent="0.35"/>
    <row r="176" s="257" customFormat="1" x14ac:dyDescent="0.35"/>
    <row r="177" s="257" customFormat="1" x14ac:dyDescent="0.35"/>
    <row r="178" s="257" customFormat="1" x14ac:dyDescent="0.35"/>
    <row r="179" s="257" customFormat="1" x14ac:dyDescent="0.35"/>
    <row r="180" s="257" customFormat="1" x14ac:dyDescent="0.35"/>
    <row r="181" s="257" customFormat="1" x14ac:dyDescent="0.35"/>
    <row r="182" s="257" customFormat="1" x14ac:dyDescent="0.35"/>
    <row r="183" s="257" customFormat="1" x14ac:dyDescent="0.35"/>
    <row r="184" s="257" customFormat="1" x14ac:dyDescent="0.35"/>
    <row r="185" s="257" customFormat="1" x14ac:dyDescent="0.35"/>
    <row r="186" s="257" customFormat="1" x14ac:dyDescent="0.35"/>
    <row r="187" s="257" customFormat="1" x14ac:dyDescent="0.35"/>
    <row r="188" s="257" customFormat="1" x14ac:dyDescent="0.35"/>
    <row r="189" s="257" customFormat="1" x14ac:dyDescent="0.35"/>
    <row r="190" s="257" customFormat="1" x14ac:dyDescent="0.35"/>
    <row r="191" s="257" customFormat="1" x14ac:dyDescent="0.35"/>
    <row r="192" s="257" customFormat="1" x14ac:dyDescent="0.35"/>
    <row r="193" s="257" customFormat="1" x14ac:dyDescent="0.35"/>
    <row r="194" s="257" customFormat="1" x14ac:dyDescent="0.35"/>
    <row r="195" s="257" customFormat="1" x14ac:dyDescent="0.35"/>
    <row r="196" s="257" customFormat="1" x14ac:dyDescent="0.35"/>
    <row r="197" s="257" customFormat="1" x14ac:dyDescent="0.35"/>
    <row r="198" s="257" customFormat="1" x14ac:dyDescent="0.35"/>
    <row r="199" s="257" customFormat="1" x14ac:dyDescent="0.35"/>
    <row r="200" s="257" customFormat="1" x14ac:dyDescent="0.35"/>
    <row r="201" s="257" customFormat="1" x14ac:dyDescent="0.35"/>
    <row r="202" s="257" customFormat="1" x14ac:dyDescent="0.35"/>
    <row r="203" s="257" customFormat="1" x14ac:dyDescent="0.35"/>
    <row r="204" s="257" customFormat="1" x14ac:dyDescent="0.35"/>
    <row r="205" s="257" customFormat="1" x14ac:dyDescent="0.35"/>
    <row r="206" s="257" customFormat="1" x14ac:dyDescent="0.35"/>
    <row r="207" s="257" customFormat="1" x14ac:dyDescent="0.35"/>
    <row r="208" s="257" customFormat="1" x14ac:dyDescent="0.35"/>
    <row r="209" s="257" customFormat="1" x14ac:dyDescent="0.35"/>
    <row r="210" s="257" customFormat="1" x14ac:dyDescent="0.35"/>
    <row r="211" s="257" customFormat="1" x14ac:dyDescent="0.35"/>
    <row r="212" s="257" customFormat="1" x14ac:dyDescent="0.35"/>
    <row r="213" s="257" customFormat="1" x14ac:dyDescent="0.35"/>
    <row r="214" s="257" customFormat="1" x14ac:dyDescent="0.35"/>
    <row r="215" s="257" customFormat="1" x14ac:dyDescent="0.35"/>
    <row r="216" s="257" customFormat="1" x14ac:dyDescent="0.35"/>
    <row r="217" s="257" customFormat="1" x14ac:dyDescent="0.35"/>
    <row r="218" s="257" customFormat="1" x14ac:dyDescent="0.35"/>
    <row r="219" s="257" customFormat="1" x14ac:dyDescent="0.35"/>
    <row r="220" s="257" customFormat="1" x14ac:dyDescent="0.35"/>
    <row r="221" s="257" customFormat="1" x14ac:dyDescent="0.35"/>
    <row r="222" s="257" customFormat="1" x14ac:dyDescent="0.35"/>
    <row r="223" s="257" customFormat="1" x14ac:dyDescent="0.35"/>
    <row r="224" s="257" customFormat="1" x14ac:dyDescent="0.35"/>
    <row r="225" s="257" customFormat="1" x14ac:dyDescent="0.35"/>
    <row r="226" s="257" customFormat="1" x14ac:dyDescent="0.35"/>
    <row r="227" s="257" customFormat="1" x14ac:dyDescent="0.35"/>
    <row r="228" s="257" customFormat="1" x14ac:dyDescent="0.35"/>
    <row r="229" s="257" customFormat="1" x14ac:dyDescent="0.35"/>
    <row r="230" s="257" customFormat="1" x14ac:dyDescent="0.35"/>
    <row r="231" s="257" customFormat="1" x14ac:dyDescent="0.35"/>
    <row r="232" s="257" customFormat="1" x14ac:dyDescent="0.35"/>
    <row r="233" s="257" customFormat="1" x14ac:dyDescent="0.35"/>
    <row r="234" s="257" customFormat="1" x14ac:dyDescent="0.35"/>
    <row r="235" s="257" customFormat="1" x14ac:dyDescent="0.35"/>
    <row r="236" s="257" customFormat="1" x14ac:dyDescent="0.35"/>
    <row r="237" s="257" customFormat="1" x14ac:dyDescent="0.35"/>
    <row r="238" s="257" customFormat="1" x14ac:dyDescent="0.35"/>
    <row r="239" s="257" customFormat="1" x14ac:dyDescent="0.35"/>
    <row r="240" s="257" customFormat="1" x14ac:dyDescent="0.35"/>
    <row r="241" s="257" customFormat="1" x14ac:dyDescent="0.35"/>
    <row r="242" s="257" customFormat="1" x14ac:dyDescent="0.35"/>
    <row r="243" s="257" customFormat="1" x14ac:dyDescent="0.35"/>
    <row r="244" s="257" customFormat="1" x14ac:dyDescent="0.35"/>
    <row r="245" s="257" customFormat="1" x14ac:dyDescent="0.35"/>
    <row r="246" s="257" customFormat="1" x14ac:dyDescent="0.35"/>
    <row r="247" s="257" customFormat="1" x14ac:dyDescent="0.35"/>
    <row r="248" s="257" customFormat="1" x14ac:dyDescent="0.35"/>
    <row r="249" s="257" customFormat="1" x14ac:dyDescent="0.35"/>
    <row r="250" s="257" customFormat="1" x14ac:dyDescent="0.35"/>
    <row r="251" s="257" customFormat="1" x14ac:dyDescent="0.35"/>
    <row r="252" s="257" customFormat="1" x14ac:dyDescent="0.35"/>
    <row r="253" s="257" customFormat="1" x14ac:dyDescent="0.35"/>
    <row r="254" s="257" customFormat="1" x14ac:dyDescent="0.35"/>
    <row r="255" s="257" customFormat="1" x14ac:dyDescent="0.35"/>
    <row r="256" s="257" customFormat="1" x14ac:dyDescent="0.35"/>
    <row r="257" s="257" customFormat="1" x14ac:dyDescent="0.35"/>
    <row r="258" s="257" customFormat="1" x14ac:dyDescent="0.35"/>
    <row r="259" s="257" customFormat="1" x14ac:dyDescent="0.35"/>
    <row r="260" s="257" customFormat="1" x14ac:dyDescent="0.35"/>
    <row r="261" s="257" customFormat="1" x14ac:dyDescent="0.35"/>
    <row r="262" s="257" customFormat="1" x14ac:dyDescent="0.35"/>
    <row r="263" s="257" customFormat="1" x14ac:dyDescent="0.35"/>
    <row r="264" s="257" customFormat="1" x14ac:dyDescent="0.35"/>
    <row r="265" s="257" customFormat="1" x14ac:dyDescent="0.35"/>
    <row r="266" s="257" customFormat="1" x14ac:dyDescent="0.35"/>
    <row r="267" s="257" customFormat="1" x14ac:dyDescent="0.35"/>
    <row r="268" s="257" customFormat="1" x14ac:dyDescent="0.35"/>
    <row r="269" s="257" customFormat="1" x14ac:dyDescent="0.35"/>
    <row r="270" s="257" customFormat="1" x14ac:dyDescent="0.35"/>
    <row r="271" s="257" customFormat="1" x14ac:dyDescent="0.35"/>
    <row r="272" s="257" customFormat="1" x14ac:dyDescent="0.35"/>
    <row r="273" s="257" customFormat="1" x14ac:dyDescent="0.35"/>
  </sheetData>
  <sheetProtection sheet="1" formatCells="0"/>
  <mergeCells count="4">
    <mergeCell ref="C2:D2"/>
    <mergeCell ref="I4:I5"/>
    <mergeCell ref="J4:J5"/>
    <mergeCell ref="F2:G2"/>
  </mergeCells>
  <dataValidations count="4">
    <dataValidation type="date" allowBlank="1" showInputMessage="1" showErrorMessage="1" errorTitle="Date" error="Input the Date when the task was assigned Eg 15-11-18_x000a_" promptTitle="Date (DD-MM-YY)" prompt="Date when Task was assigned." sqref="C4:E4" xr:uid="{00000000-0002-0000-0400-000000000000}">
      <formula1>43374</formula1>
      <formula2>43647</formula2>
    </dataValidation>
    <dataValidation allowBlank="1" showInputMessage="1" showErrorMessage="1" errorTitle="Task" error="Input Task Title" promptTitle="Task" prompt="Task Title_x000a_" sqref="C3:E3" xr:uid="{00000000-0002-0000-0400-000001000000}"/>
    <dataValidation allowBlank="1" showInputMessage="1" showErrorMessage="1" prompt="_x000a_" sqref="C2" xr:uid="{00000000-0002-0000-0400-000002000000}"/>
    <dataValidation type="list" allowBlank="1" errorTitle="School" error="Choose a School fron the list" promptTitle="School" prompt="Choose a School from the list" sqref="F2" xr:uid="{00000000-0002-0000-0400-000003000000}">
      <formula1>INDIRECT($C$2)</formula1>
    </dataValidation>
  </dataValidations>
  <pageMargins left="0.7" right="0.7" top="0.75" bottom="0.75" header="0.3" footer="0.3"/>
  <pageSetup paperSize="9" scale="37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Listening" error="Input a mark between  0 and 20" promptTitle="Listening " prompt="A mark between 0 and 20" xr:uid="{00000000-0002-0000-0400-000004000000}">
          <x14:formula1>
            <xm:f>Writing!$H$46:$H$66</xm:f>
          </x14:formula1>
          <xm:sqref>C6:E35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pageSetUpPr fitToPage="1"/>
  </sheetPr>
  <dimension ref="A1:S39"/>
  <sheetViews>
    <sheetView zoomScaleNormal="100" zoomScaleSheetLayoutView="90" workbookViewId="0">
      <selection activeCell="D11" sqref="D11"/>
    </sheetView>
  </sheetViews>
  <sheetFormatPr defaultRowHeight="20.149999999999999" customHeight="1" x14ac:dyDescent="0.35"/>
  <cols>
    <col min="1" max="1" width="9.81640625" customWidth="1"/>
    <col min="2" max="2" width="28.453125" customWidth="1"/>
    <col min="3" max="3" width="17.81640625" customWidth="1"/>
    <col min="4" max="4" width="17.1796875" customWidth="1"/>
    <col min="5" max="5" width="20.81640625" customWidth="1"/>
    <col min="6" max="7" width="20.81640625" style="12" customWidth="1"/>
    <col min="8" max="10" width="19.54296875" customWidth="1"/>
  </cols>
  <sheetData>
    <row r="1" spans="1:19" s="38" customFormat="1" ht="45.65" customHeight="1" thickBot="1" x14ac:dyDescent="0.4">
      <c r="A1" s="291"/>
      <c r="B1" s="141" t="str">
        <f>Writing!B1</f>
        <v>Year 6</v>
      </c>
      <c r="C1" s="37"/>
      <c r="D1" s="307" t="s">
        <v>50</v>
      </c>
      <c r="E1" s="250"/>
      <c r="F1" s="37"/>
      <c r="G1" s="52"/>
      <c r="H1" s="386" t="s">
        <v>51</v>
      </c>
    </row>
    <row r="2" spans="1:19" s="54" customFormat="1" ht="41.15" customHeight="1" thickBot="1" x14ac:dyDescent="0.4">
      <c r="A2" s="305" t="s">
        <v>3</v>
      </c>
      <c r="B2" s="306" t="str">
        <f>IF(ISBLANK(Listening!C2),"",Listening!C2)</f>
        <v/>
      </c>
      <c r="C2" s="308" t="s">
        <v>52</v>
      </c>
      <c r="D2" s="388" t="str">
        <f>IF(ISBLANK(Listening!F2),"",Listening!F2)</f>
        <v/>
      </c>
      <c r="E2" s="389"/>
      <c r="F2" s="349" t="s">
        <v>53</v>
      </c>
      <c r="G2" s="304" t="str">
        <f>IF(ISBLANK(Listening!I2),"",Listening!I2)</f>
        <v/>
      </c>
      <c r="H2" s="387"/>
      <c r="I2" s="57"/>
      <c r="J2" s="57"/>
      <c r="K2" s="58"/>
      <c r="L2" s="58"/>
      <c r="M2" s="58"/>
      <c r="N2" s="58"/>
      <c r="O2" s="58"/>
      <c r="P2" s="59"/>
      <c r="Q2" s="59"/>
      <c r="R2" s="59"/>
      <c r="S2" s="59"/>
    </row>
    <row r="3" spans="1:19" s="11" customFormat="1" ht="39" customHeight="1" thickBot="1" x14ac:dyDescent="0.4">
      <c r="A3" s="64" t="s">
        <v>10</v>
      </c>
      <c r="B3" s="73" t="s">
        <v>11</v>
      </c>
      <c r="C3" s="245" t="s">
        <v>54</v>
      </c>
      <c r="D3" s="184" t="s">
        <v>55</v>
      </c>
      <c r="E3" s="186" t="s">
        <v>56</v>
      </c>
      <c r="F3" s="281" t="s">
        <v>57</v>
      </c>
      <c r="G3" s="309" t="s">
        <v>58</v>
      </c>
      <c r="H3" s="244" t="s">
        <v>59</v>
      </c>
    </row>
    <row r="4" spans="1:19" ht="20.149999999999999" customHeight="1" x14ac:dyDescent="0.4">
      <c r="A4" s="30">
        <v>1</v>
      </c>
      <c r="B4" s="69" t="str">
        <f>IF(ISBLANK(Listening!B6),"",Listening!B6)</f>
        <v/>
      </c>
      <c r="C4" s="270" t="str">
        <f>IFERROR(ROUND(Listening!$I6,0),"")</f>
        <v/>
      </c>
      <c r="D4" s="142" t="str">
        <f>IFERROR(ROUND(Reading!I6,0),"")</f>
        <v/>
      </c>
      <c r="E4" s="271" t="str">
        <f>IFERROR(ROUND(Speaking!$I6,0),"")</f>
        <v/>
      </c>
      <c r="F4" s="272" t="str">
        <f>IFERROR(ROUND(Writing!$L6,0),"")</f>
        <v/>
      </c>
      <c r="G4" s="273" t="str">
        <f>IFERROR(ROUND(Literature!$I6,0),"")</f>
        <v/>
      </c>
      <c r="H4" s="70" t="str">
        <f>IFERROR((C4+D4+E4+F4+G4),"")</f>
        <v/>
      </c>
    </row>
    <row r="5" spans="1:19" ht="20.149999999999999" customHeight="1" x14ac:dyDescent="0.4">
      <c r="A5" s="31">
        <v>2</v>
      </c>
      <c r="B5" s="69" t="str">
        <f>IF(ISBLANK(Listening!B7),"",Listening!B7)</f>
        <v/>
      </c>
      <c r="C5" s="274" t="str">
        <f>IFERROR(ROUND(Listening!$I7,0),"")</f>
        <v/>
      </c>
      <c r="D5" s="143" t="str">
        <f>IFERROR(ROUND(Reading!I7,0),"")</f>
        <v/>
      </c>
      <c r="E5" s="275" t="str">
        <f>IFERROR(ROUND(Speaking!$I7,0),"")</f>
        <v/>
      </c>
      <c r="F5" s="276" t="str">
        <f>IFERROR(ROUND(Writing!$L7,0),"")</f>
        <v/>
      </c>
      <c r="G5" s="277" t="str">
        <f>IFERROR(ROUND(Literature!$I7,0),"")</f>
        <v/>
      </c>
      <c r="H5" s="70" t="str">
        <f t="shared" ref="H5:H33" si="0">IFERROR((C5+D5+E5+F5+G5),"")</f>
        <v/>
      </c>
    </row>
    <row r="6" spans="1:19" ht="20.149999999999999" customHeight="1" x14ac:dyDescent="0.4">
      <c r="A6" s="31">
        <v>3</v>
      </c>
      <c r="B6" s="69" t="str">
        <f>IF(ISBLANK(Listening!B8),"",Listening!B8)</f>
        <v/>
      </c>
      <c r="C6" s="274" t="str">
        <f>IFERROR(ROUND(Listening!$I8,0),"")</f>
        <v/>
      </c>
      <c r="D6" s="143" t="str">
        <f>IFERROR(ROUND(Reading!I8,0),"")</f>
        <v/>
      </c>
      <c r="E6" s="275" t="str">
        <f>IFERROR(ROUND(Speaking!$I8,0),"")</f>
        <v/>
      </c>
      <c r="F6" s="276" t="str">
        <f>IFERROR(ROUND(Writing!$L8,0),"")</f>
        <v/>
      </c>
      <c r="G6" s="277" t="str">
        <f>IFERROR(ROUND(Literature!$I8,0),"")</f>
        <v/>
      </c>
      <c r="H6" s="70" t="str">
        <f t="shared" si="0"/>
        <v/>
      </c>
    </row>
    <row r="7" spans="1:19" ht="20.149999999999999" customHeight="1" x14ac:dyDescent="0.4">
      <c r="A7" s="31">
        <v>4</v>
      </c>
      <c r="B7" s="69" t="str">
        <f>IF(ISBLANK(Listening!B9),"",Listening!B9)</f>
        <v/>
      </c>
      <c r="C7" s="274" t="str">
        <f>IFERROR(ROUND(Listening!$I9,0),"")</f>
        <v/>
      </c>
      <c r="D7" s="143" t="str">
        <f>IFERROR(ROUND(Reading!I9,0),"")</f>
        <v/>
      </c>
      <c r="E7" s="275" t="str">
        <f>IFERROR(ROUND(Speaking!$I9,0),"")</f>
        <v/>
      </c>
      <c r="F7" s="276" t="str">
        <f>IFERROR(ROUND(Writing!$L9,0),"")</f>
        <v/>
      </c>
      <c r="G7" s="277" t="str">
        <f>IFERROR(ROUND(Literature!$I9,0),"")</f>
        <v/>
      </c>
      <c r="H7" s="70" t="str">
        <f t="shared" si="0"/>
        <v/>
      </c>
    </row>
    <row r="8" spans="1:19" ht="20.149999999999999" customHeight="1" x14ac:dyDescent="0.4">
      <c r="A8" s="31">
        <v>5</v>
      </c>
      <c r="B8" s="69" t="str">
        <f>IF(ISBLANK(Listening!B10),"",Listening!B10)</f>
        <v/>
      </c>
      <c r="C8" s="274" t="str">
        <f>IFERROR(ROUND(Listening!$I10,0),"")</f>
        <v/>
      </c>
      <c r="D8" s="143" t="str">
        <f>IFERROR(ROUND(Reading!I10,0),"")</f>
        <v/>
      </c>
      <c r="E8" s="275" t="str">
        <f>IFERROR(ROUND(Speaking!$I10,0),"")</f>
        <v/>
      </c>
      <c r="F8" s="276" t="str">
        <f>IFERROR(ROUND(Writing!$L10,0),"")</f>
        <v/>
      </c>
      <c r="G8" s="277" t="str">
        <f>IFERROR(ROUND(Literature!$I10,0),"")</f>
        <v/>
      </c>
      <c r="H8" s="70" t="str">
        <f t="shared" si="0"/>
        <v/>
      </c>
    </row>
    <row r="9" spans="1:19" ht="20.149999999999999" customHeight="1" x14ac:dyDescent="0.4">
      <c r="A9" s="31">
        <v>6</v>
      </c>
      <c r="B9" s="69" t="str">
        <f>IF(ISBLANK(Listening!B11),"",Listening!B11)</f>
        <v/>
      </c>
      <c r="C9" s="274" t="str">
        <f>IFERROR(ROUND(Listening!$I11,0),"")</f>
        <v/>
      </c>
      <c r="D9" s="143" t="str">
        <f>IFERROR(ROUND(Reading!I11,0),"")</f>
        <v/>
      </c>
      <c r="E9" s="275" t="str">
        <f>IFERROR(ROUND(Speaking!$I11,0),"")</f>
        <v/>
      </c>
      <c r="F9" s="276" t="str">
        <f>IFERROR(ROUND(Writing!$L11,0),"")</f>
        <v/>
      </c>
      <c r="G9" s="277" t="str">
        <f>IFERROR(ROUND(Literature!$I11,0),"")</f>
        <v/>
      </c>
      <c r="H9" s="70" t="str">
        <f t="shared" si="0"/>
        <v/>
      </c>
    </row>
    <row r="10" spans="1:19" ht="20.149999999999999" customHeight="1" x14ac:dyDescent="0.4">
      <c r="A10" s="31">
        <v>7</v>
      </c>
      <c r="B10" s="69" t="str">
        <f>IF(ISBLANK(Listening!B12),"",Listening!B12)</f>
        <v/>
      </c>
      <c r="C10" s="274" t="str">
        <f>IFERROR(ROUND(Listening!$I12,0),"")</f>
        <v/>
      </c>
      <c r="D10" s="143" t="str">
        <f>IFERROR(ROUND(Reading!I12,0),"")</f>
        <v/>
      </c>
      <c r="E10" s="275" t="str">
        <f>IFERROR(ROUND(Speaking!$I12,0),"")</f>
        <v/>
      </c>
      <c r="F10" s="276" t="str">
        <f>IFERROR(ROUND(Writing!$L12,0),"")</f>
        <v/>
      </c>
      <c r="G10" s="277" t="str">
        <f>IFERROR(ROUND(Literature!$I12,0),"")</f>
        <v/>
      </c>
      <c r="H10" s="70" t="str">
        <f t="shared" si="0"/>
        <v/>
      </c>
    </row>
    <row r="11" spans="1:19" ht="20.149999999999999" customHeight="1" x14ac:dyDescent="0.4">
      <c r="A11" s="31">
        <v>8</v>
      </c>
      <c r="B11" s="69" t="str">
        <f>IF(ISBLANK(Listening!B13),"",Listening!B13)</f>
        <v/>
      </c>
      <c r="C11" s="274" t="str">
        <f>IFERROR(ROUND(Listening!$I13,0),"")</f>
        <v/>
      </c>
      <c r="D11" s="143" t="str">
        <f>IFERROR(ROUND(Reading!I13,0),"")</f>
        <v/>
      </c>
      <c r="E11" s="275" t="str">
        <f>IFERROR(ROUND(Speaking!$I13,0),"")</f>
        <v/>
      </c>
      <c r="F11" s="276" t="str">
        <f>IFERROR(ROUND(Writing!$L13,0),"")</f>
        <v/>
      </c>
      <c r="G11" s="277" t="str">
        <f>IFERROR(ROUND(Literature!$I13,0),"")</f>
        <v/>
      </c>
      <c r="H11" s="70" t="str">
        <f t="shared" si="0"/>
        <v/>
      </c>
    </row>
    <row r="12" spans="1:19" ht="20.149999999999999" customHeight="1" x14ac:dyDescent="0.4">
      <c r="A12" s="31">
        <v>9</v>
      </c>
      <c r="B12" s="69" t="str">
        <f>IF(ISBLANK(Listening!B14),"",Listening!B14)</f>
        <v/>
      </c>
      <c r="C12" s="274" t="str">
        <f>IFERROR(ROUND(Listening!$I14,0),"")</f>
        <v/>
      </c>
      <c r="D12" s="143" t="str">
        <f>IFERROR(ROUND(Reading!I14,0),"")</f>
        <v/>
      </c>
      <c r="E12" s="275" t="str">
        <f>IFERROR(ROUND(Speaking!$I14,0),"")</f>
        <v/>
      </c>
      <c r="F12" s="276" t="str">
        <f>IFERROR(ROUND(Writing!$L14,0),"")</f>
        <v/>
      </c>
      <c r="G12" s="277" t="str">
        <f>IFERROR(ROUND(Literature!$I14,0),"")</f>
        <v/>
      </c>
      <c r="H12" s="70" t="str">
        <f t="shared" si="0"/>
        <v/>
      </c>
    </row>
    <row r="13" spans="1:19" ht="20.149999999999999" customHeight="1" x14ac:dyDescent="0.4">
      <c r="A13" s="31">
        <v>10</v>
      </c>
      <c r="B13" s="69" t="str">
        <f>IF(ISBLANK(Listening!B15),"",Listening!B15)</f>
        <v/>
      </c>
      <c r="C13" s="274" t="str">
        <f>IFERROR(ROUND(Listening!$I15,0),"")</f>
        <v/>
      </c>
      <c r="D13" s="143" t="str">
        <f>IFERROR(ROUND(Reading!I15,0),"")</f>
        <v/>
      </c>
      <c r="E13" s="275" t="str">
        <f>IFERROR(ROUND(Speaking!$I15,0),"")</f>
        <v/>
      </c>
      <c r="F13" s="276" t="str">
        <f>IFERROR(ROUND(Writing!$L15,0),"")</f>
        <v/>
      </c>
      <c r="G13" s="277" t="str">
        <f>IFERROR(ROUND(Literature!$I15,0),"")</f>
        <v/>
      </c>
      <c r="H13" s="70" t="str">
        <f t="shared" si="0"/>
        <v/>
      </c>
    </row>
    <row r="14" spans="1:19" ht="20.149999999999999" customHeight="1" x14ac:dyDescent="0.4">
      <c r="A14" s="31">
        <v>11</v>
      </c>
      <c r="B14" s="69" t="str">
        <f>IF(ISBLANK(Listening!B16),"",Listening!B16)</f>
        <v/>
      </c>
      <c r="C14" s="274" t="str">
        <f>IFERROR(ROUND(Listening!$I16,0),"")</f>
        <v/>
      </c>
      <c r="D14" s="143" t="str">
        <f>IFERROR(ROUND(Reading!I16,0),"")</f>
        <v/>
      </c>
      <c r="E14" s="275" t="str">
        <f>IFERROR(ROUND(Speaking!$I16,0),"")</f>
        <v/>
      </c>
      <c r="F14" s="276" t="str">
        <f>IFERROR(ROUND(Writing!$L16,0),"")</f>
        <v/>
      </c>
      <c r="G14" s="277" t="str">
        <f>IFERROR(ROUND(Literature!$I16,0),"")</f>
        <v/>
      </c>
      <c r="H14" s="70" t="str">
        <f t="shared" si="0"/>
        <v/>
      </c>
    </row>
    <row r="15" spans="1:19" ht="20.149999999999999" customHeight="1" x14ac:dyDescent="0.4">
      <c r="A15" s="31">
        <v>12</v>
      </c>
      <c r="B15" s="69" t="str">
        <f>IF(ISBLANK(Listening!B17),"",Listening!B17)</f>
        <v/>
      </c>
      <c r="C15" s="274" t="str">
        <f>IFERROR(ROUND(Listening!$I17,0),"")</f>
        <v/>
      </c>
      <c r="D15" s="143" t="str">
        <f>IFERROR(ROUND(Reading!I17,0),"")</f>
        <v/>
      </c>
      <c r="E15" s="275" t="str">
        <f>IFERROR(ROUND(Speaking!$I17,0),"")</f>
        <v/>
      </c>
      <c r="F15" s="276" t="str">
        <f>IFERROR(ROUND(Writing!$L17,0),"")</f>
        <v/>
      </c>
      <c r="G15" s="277" t="str">
        <f>IFERROR(ROUND(Literature!$I17,0),"")</f>
        <v/>
      </c>
      <c r="H15" s="70" t="str">
        <f t="shared" si="0"/>
        <v/>
      </c>
    </row>
    <row r="16" spans="1:19" ht="20.149999999999999" customHeight="1" x14ac:dyDescent="0.4">
      <c r="A16" s="31">
        <v>13</v>
      </c>
      <c r="B16" s="69" t="str">
        <f>IF(ISBLANK(Listening!B18),"",Listening!B18)</f>
        <v/>
      </c>
      <c r="C16" s="274" t="str">
        <f>IFERROR(ROUND(Listening!$I18,0),"")</f>
        <v/>
      </c>
      <c r="D16" s="143" t="str">
        <f>IFERROR(ROUND(Reading!I18,0),"")</f>
        <v/>
      </c>
      <c r="E16" s="275" t="str">
        <f>IFERROR(ROUND(Speaking!$I18,0),"")</f>
        <v/>
      </c>
      <c r="F16" s="276" t="str">
        <f>IFERROR(ROUND(Writing!$L18,0),"")</f>
        <v/>
      </c>
      <c r="G16" s="277" t="str">
        <f>IFERROR(ROUND(Literature!$I18,0),"")</f>
        <v/>
      </c>
      <c r="H16" s="70" t="str">
        <f t="shared" si="0"/>
        <v/>
      </c>
    </row>
    <row r="17" spans="1:8" ht="20.149999999999999" customHeight="1" x14ac:dyDescent="0.4">
      <c r="A17" s="31">
        <v>14</v>
      </c>
      <c r="B17" s="69" t="str">
        <f>IF(ISBLANK(Listening!B19),"",Listening!B19)</f>
        <v/>
      </c>
      <c r="C17" s="274" t="str">
        <f>IFERROR(ROUND(Listening!$I19,0),"")</f>
        <v/>
      </c>
      <c r="D17" s="143" t="str">
        <f>IFERROR(ROUND(Reading!I19,0),"")</f>
        <v/>
      </c>
      <c r="E17" s="275" t="str">
        <f>IFERROR(ROUND(Speaking!$I19,0),"")</f>
        <v/>
      </c>
      <c r="F17" s="276" t="str">
        <f>IFERROR(ROUND(Writing!$L19,0),"")</f>
        <v/>
      </c>
      <c r="G17" s="277" t="str">
        <f>IFERROR(ROUND(Literature!$I19,0),"")</f>
        <v/>
      </c>
      <c r="H17" s="70" t="str">
        <f t="shared" si="0"/>
        <v/>
      </c>
    </row>
    <row r="18" spans="1:8" ht="20.149999999999999" customHeight="1" x14ac:dyDescent="0.4">
      <c r="A18" s="31">
        <v>15</v>
      </c>
      <c r="B18" s="69" t="str">
        <f>IF(ISBLANK(Listening!B20),"",Listening!B20)</f>
        <v/>
      </c>
      <c r="C18" s="274" t="str">
        <f>IFERROR(ROUND(Listening!$I20,0),"")</f>
        <v/>
      </c>
      <c r="D18" s="143" t="str">
        <f>IFERROR(ROUND(Reading!I20,0),"")</f>
        <v/>
      </c>
      <c r="E18" s="275" t="str">
        <f>IFERROR(ROUND(Speaking!$I20,0),"")</f>
        <v/>
      </c>
      <c r="F18" s="276" t="str">
        <f>IFERROR(ROUND(Writing!$L20,0),"")</f>
        <v/>
      </c>
      <c r="G18" s="277" t="str">
        <f>IFERROR(ROUND(Literature!$I20,0),"")</f>
        <v/>
      </c>
      <c r="H18" s="70" t="str">
        <f t="shared" si="0"/>
        <v/>
      </c>
    </row>
    <row r="19" spans="1:8" ht="20.149999999999999" customHeight="1" x14ac:dyDescent="0.4">
      <c r="A19" s="31">
        <v>16</v>
      </c>
      <c r="B19" s="69" t="str">
        <f>IF(ISBLANK(Listening!B21),"",Listening!B21)</f>
        <v/>
      </c>
      <c r="C19" s="274" t="str">
        <f>IFERROR(ROUND(Listening!$I21,0),"")</f>
        <v/>
      </c>
      <c r="D19" s="143" t="str">
        <f>IFERROR(ROUND(Reading!I21,0),"")</f>
        <v/>
      </c>
      <c r="E19" s="275" t="str">
        <f>IFERROR(ROUND(Speaking!$I21,0),"")</f>
        <v/>
      </c>
      <c r="F19" s="276" t="str">
        <f>IFERROR(ROUND(Writing!$L21,0),"")</f>
        <v/>
      </c>
      <c r="G19" s="277" t="str">
        <f>IFERROR(ROUND(Literature!$I21,0),"")</f>
        <v/>
      </c>
      <c r="H19" s="70" t="str">
        <f t="shared" si="0"/>
        <v/>
      </c>
    </row>
    <row r="20" spans="1:8" ht="20.149999999999999" customHeight="1" x14ac:dyDescent="0.4">
      <c r="A20" s="31">
        <v>17</v>
      </c>
      <c r="B20" s="69" t="str">
        <f>IF(ISBLANK(Listening!B22),"",Listening!B22)</f>
        <v/>
      </c>
      <c r="C20" s="274" t="str">
        <f>IFERROR(ROUND(Listening!$I22,0),"")</f>
        <v/>
      </c>
      <c r="D20" s="143" t="str">
        <f>IFERROR(ROUND(Reading!I22,0),"")</f>
        <v/>
      </c>
      <c r="E20" s="275" t="str">
        <f>IFERROR(ROUND(Speaking!$I22,0),"")</f>
        <v/>
      </c>
      <c r="F20" s="276" t="str">
        <f>IFERROR(ROUND(Writing!$L22,0),"")</f>
        <v/>
      </c>
      <c r="G20" s="277" t="str">
        <f>IFERROR(ROUND(Literature!$I22,0),"")</f>
        <v/>
      </c>
      <c r="H20" s="70" t="str">
        <f t="shared" si="0"/>
        <v/>
      </c>
    </row>
    <row r="21" spans="1:8" ht="20.149999999999999" customHeight="1" x14ac:dyDescent="0.4">
      <c r="A21" s="31">
        <v>18</v>
      </c>
      <c r="B21" s="69" t="str">
        <f>IF(ISBLANK(Listening!B23),"",Listening!B23)</f>
        <v/>
      </c>
      <c r="C21" s="274" t="str">
        <f>IFERROR(ROUND(Listening!$I23,0),"")</f>
        <v/>
      </c>
      <c r="D21" s="143" t="str">
        <f>IFERROR(ROUND(Reading!I23,0),"")</f>
        <v/>
      </c>
      <c r="E21" s="275" t="str">
        <f>IFERROR(ROUND(Speaking!$I23,0),"")</f>
        <v/>
      </c>
      <c r="F21" s="276" t="str">
        <f>IFERROR(ROUND(Writing!$L23,0),"")</f>
        <v/>
      </c>
      <c r="G21" s="277" t="str">
        <f>IFERROR(ROUND(Literature!$I23,0),"")</f>
        <v/>
      </c>
      <c r="H21" s="70" t="str">
        <f t="shared" si="0"/>
        <v/>
      </c>
    </row>
    <row r="22" spans="1:8" ht="20.149999999999999" customHeight="1" x14ac:dyDescent="0.4">
      <c r="A22" s="31">
        <v>19</v>
      </c>
      <c r="B22" s="69" t="str">
        <f>IF(ISBLANK(Listening!B24),"",Listening!B24)</f>
        <v/>
      </c>
      <c r="C22" s="274" t="str">
        <f>IFERROR(ROUND(Listening!$I24,0),"")</f>
        <v/>
      </c>
      <c r="D22" s="143" t="str">
        <f>IFERROR(ROUND(Reading!I24,0),"")</f>
        <v/>
      </c>
      <c r="E22" s="275" t="str">
        <f>IFERROR(ROUND(Speaking!$I24,0),"")</f>
        <v/>
      </c>
      <c r="F22" s="276" t="str">
        <f>IFERROR(ROUND(Writing!$L24,0),"")</f>
        <v/>
      </c>
      <c r="G22" s="277" t="str">
        <f>IFERROR(ROUND(Literature!$I24,0),"")</f>
        <v/>
      </c>
      <c r="H22" s="70" t="str">
        <f t="shared" si="0"/>
        <v/>
      </c>
    </row>
    <row r="23" spans="1:8" ht="20.149999999999999" customHeight="1" x14ac:dyDescent="0.4">
      <c r="A23" s="31">
        <v>20</v>
      </c>
      <c r="B23" s="69" t="str">
        <f>IF(ISBLANK(Listening!B25),"",Listening!B25)</f>
        <v/>
      </c>
      <c r="C23" s="274" t="str">
        <f>IFERROR(ROUND(Listening!$I25,0),"")</f>
        <v/>
      </c>
      <c r="D23" s="143" t="str">
        <f>IFERROR(ROUND(Reading!I25,0),"")</f>
        <v/>
      </c>
      <c r="E23" s="275" t="str">
        <f>IFERROR(ROUND(Speaking!$I25,0),"")</f>
        <v/>
      </c>
      <c r="F23" s="276" t="str">
        <f>IFERROR(ROUND(Writing!$L25,0),"")</f>
        <v/>
      </c>
      <c r="G23" s="277" t="str">
        <f>IFERROR(ROUND(Literature!$I25,0),"")</f>
        <v/>
      </c>
      <c r="H23" s="70" t="str">
        <f t="shared" si="0"/>
        <v/>
      </c>
    </row>
    <row r="24" spans="1:8" ht="20.149999999999999" customHeight="1" x14ac:dyDescent="0.4">
      <c r="A24" s="31">
        <v>21</v>
      </c>
      <c r="B24" s="69" t="str">
        <f>IF(ISBLANK(Listening!B26),"",Listening!B26)</f>
        <v/>
      </c>
      <c r="C24" s="274" t="str">
        <f>IFERROR(ROUND(Listening!$I26,0),"")</f>
        <v/>
      </c>
      <c r="D24" s="143" t="str">
        <f>IFERROR(ROUND(Reading!I26,0),"")</f>
        <v/>
      </c>
      <c r="E24" s="275" t="str">
        <f>IFERROR(ROUND(Speaking!$I26,0),"")</f>
        <v/>
      </c>
      <c r="F24" s="276" t="str">
        <f>IFERROR(ROUND(Writing!$L26,0),"")</f>
        <v/>
      </c>
      <c r="G24" s="277" t="str">
        <f>IFERROR(ROUND(Literature!$I26,0),"")</f>
        <v/>
      </c>
      <c r="H24" s="70" t="str">
        <f t="shared" si="0"/>
        <v/>
      </c>
    </row>
    <row r="25" spans="1:8" ht="20.149999999999999" customHeight="1" x14ac:dyDescent="0.4">
      <c r="A25" s="31">
        <v>22</v>
      </c>
      <c r="B25" s="69" t="str">
        <f>IF(ISBLANK(Listening!B27),"",Listening!B27)</f>
        <v/>
      </c>
      <c r="C25" s="274" t="str">
        <f>IFERROR(ROUND(Listening!$I27,0),"")</f>
        <v/>
      </c>
      <c r="D25" s="143" t="str">
        <f>IFERROR(ROUND(Reading!I27,0),"")</f>
        <v/>
      </c>
      <c r="E25" s="275" t="str">
        <f>IFERROR(ROUND(Speaking!$I27,0),"")</f>
        <v/>
      </c>
      <c r="F25" s="276" t="str">
        <f>IFERROR(ROUND(Writing!$L27,0),"")</f>
        <v/>
      </c>
      <c r="G25" s="277" t="str">
        <f>IFERROR(ROUND(Literature!$I27,0),"")</f>
        <v/>
      </c>
      <c r="H25" s="70" t="str">
        <f t="shared" si="0"/>
        <v/>
      </c>
    </row>
    <row r="26" spans="1:8" ht="20.149999999999999" customHeight="1" x14ac:dyDescent="0.4">
      <c r="A26" s="31">
        <v>23</v>
      </c>
      <c r="B26" s="69" t="str">
        <f>IF(ISBLANK(Listening!B28),"",Listening!B28)</f>
        <v/>
      </c>
      <c r="C26" s="274" t="str">
        <f>IFERROR(ROUND(Listening!$I28,0),"")</f>
        <v/>
      </c>
      <c r="D26" s="143" t="str">
        <f>IFERROR(ROUND(Reading!I28,0),"")</f>
        <v/>
      </c>
      <c r="E26" s="275" t="str">
        <f>IFERROR(ROUND(Speaking!$I28,0),"")</f>
        <v/>
      </c>
      <c r="F26" s="276" t="str">
        <f>IFERROR(ROUND(Writing!$L28,0),"")</f>
        <v/>
      </c>
      <c r="G26" s="277" t="str">
        <f>IFERROR(ROUND(Literature!$I28,0),"")</f>
        <v/>
      </c>
      <c r="H26" s="70" t="str">
        <f t="shared" si="0"/>
        <v/>
      </c>
    </row>
    <row r="27" spans="1:8" ht="20.149999999999999" customHeight="1" x14ac:dyDescent="0.4">
      <c r="A27" s="31">
        <v>24</v>
      </c>
      <c r="B27" s="69" t="str">
        <f>IF(ISBLANK(Listening!B29),"",Listening!B29)</f>
        <v/>
      </c>
      <c r="C27" s="274" t="str">
        <f>IFERROR(ROUND(Listening!$I29,0),"")</f>
        <v/>
      </c>
      <c r="D27" s="143" t="str">
        <f>IFERROR(ROUND(Reading!I29,0),"")</f>
        <v/>
      </c>
      <c r="E27" s="275" t="str">
        <f>IFERROR(ROUND(Speaking!$I29,0),"")</f>
        <v/>
      </c>
      <c r="F27" s="276" t="str">
        <f>IFERROR(ROUND(Writing!$L29,0),"")</f>
        <v/>
      </c>
      <c r="G27" s="277" t="str">
        <f>IFERROR(ROUND(Literature!$I29,0),"")</f>
        <v/>
      </c>
      <c r="H27" s="70" t="str">
        <f t="shared" si="0"/>
        <v/>
      </c>
    </row>
    <row r="28" spans="1:8" ht="20.149999999999999" customHeight="1" x14ac:dyDescent="0.4">
      <c r="A28" s="31">
        <v>25</v>
      </c>
      <c r="B28" s="69" t="str">
        <f>IF(ISBLANK(Listening!B30),"",Listening!B30)</f>
        <v/>
      </c>
      <c r="C28" s="274" t="str">
        <f>IFERROR(ROUND(Listening!$I30,0),"")</f>
        <v/>
      </c>
      <c r="D28" s="143" t="str">
        <f>IFERROR(ROUND(Reading!I30,0),"")</f>
        <v/>
      </c>
      <c r="E28" s="275" t="str">
        <f>IFERROR(ROUND(Speaking!$I30,0),"")</f>
        <v/>
      </c>
      <c r="F28" s="276" t="str">
        <f>IFERROR(ROUND(Writing!$L30,0),"")</f>
        <v/>
      </c>
      <c r="G28" s="277" t="str">
        <f>IFERROR(ROUND(Literature!$I30,0),"")</f>
        <v/>
      </c>
      <c r="H28" s="70" t="str">
        <f t="shared" si="0"/>
        <v/>
      </c>
    </row>
    <row r="29" spans="1:8" ht="20.149999999999999" customHeight="1" x14ac:dyDescent="0.4">
      <c r="A29" s="31">
        <v>26</v>
      </c>
      <c r="B29" s="69" t="str">
        <f>IF(ISBLANK(Listening!B31),"",Listening!B31)</f>
        <v/>
      </c>
      <c r="C29" s="274" t="str">
        <f>IFERROR(ROUND(Listening!$I31,0),"")</f>
        <v/>
      </c>
      <c r="D29" s="143" t="str">
        <f>IFERROR(ROUND(Reading!I31,0),"")</f>
        <v/>
      </c>
      <c r="E29" s="275" t="str">
        <f>IFERROR(ROUND(Speaking!$I31,0),"")</f>
        <v/>
      </c>
      <c r="F29" s="276" t="str">
        <f>IFERROR(ROUND(Writing!$L31,0),"")</f>
        <v/>
      </c>
      <c r="G29" s="277" t="str">
        <f>IFERROR(ROUND(Literature!$I31,0),"")</f>
        <v/>
      </c>
      <c r="H29" s="70" t="str">
        <f t="shared" si="0"/>
        <v/>
      </c>
    </row>
    <row r="30" spans="1:8" ht="20.149999999999999" customHeight="1" x14ac:dyDescent="0.4">
      <c r="A30" s="31">
        <v>27</v>
      </c>
      <c r="B30" s="69" t="str">
        <f>IF(ISBLANK(Listening!B32),"",Listening!B32)</f>
        <v/>
      </c>
      <c r="C30" s="274" t="str">
        <f>IFERROR(ROUND(Listening!$I32,0),"")</f>
        <v/>
      </c>
      <c r="D30" s="143" t="str">
        <f>IFERROR(ROUND(Reading!I32,0),"")</f>
        <v/>
      </c>
      <c r="E30" s="275" t="str">
        <f>IFERROR(ROUND(Speaking!$I32,0),"")</f>
        <v/>
      </c>
      <c r="F30" s="276" t="str">
        <f>IFERROR(ROUND(Writing!$L32,0),"")</f>
        <v/>
      </c>
      <c r="G30" s="277" t="str">
        <f>IFERROR(ROUND(Literature!$I32,0),"")</f>
        <v/>
      </c>
      <c r="H30" s="70" t="str">
        <f t="shared" si="0"/>
        <v/>
      </c>
    </row>
    <row r="31" spans="1:8" ht="20.149999999999999" customHeight="1" x14ac:dyDescent="0.4">
      <c r="A31" s="31">
        <v>28</v>
      </c>
      <c r="B31" s="69" t="str">
        <f>IF(ISBLANK(Listening!B33),"",Listening!B33)</f>
        <v/>
      </c>
      <c r="C31" s="274" t="str">
        <f>IFERROR(ROUND(Listening!$I33,0),"")</f>
        <v/>
      </c>
      <c r="D31" s="143" t="str">
        <f>IFERROR(ROUND(Reading!I33,0),"")</f>
        <v/>
      </c>
      <c r="E31" s="275" t="str">
        <f>IFERROR(ROUND(Speaking!$I33,0),"")</f>
        <v/>
      </c>
      <c r="F31" s="276" t="str">
        <f>IFERROR(ROUND(Writing!$L33,0),"")</f>
        <v/>
      </c>
      <c r="G31" s="277" t="str">
        <f>IFERROR(ROUND(Literature!$I33,0),"")</f>
        <v/>
      </c>
      <c r="H31" s="70" t="str">
        <f t="shared" si="0"/>
        <v/>
      </c>
    </row>
    <row r="32" spans="1:8" ht="20.149999999999999" customHeight="1" x14ac:dyDescent="0.4">
      <c r="A32" s="31">
        <v>29</v>
      </c>
      <c r="B32" s="69" t="str">
        <f>IF(ISBLANK(Listening!B34),"",Listening!B34)</f>
        <v/>
      </c>
      <c r="C32" s="274" t="str">
        <f>IFERROR(ROUND(Listening!$I34,0),"")</f>
        <v/>
      </c>
      <c r="D32" s="143" t="str">
        <f>IFERROR(ROUND(Reading!I34,0),"")</f>
        <v/>
      </c>
      <c r="E32" s="275" t="str">
        <f>IFERROR(ROUND(Speaking!$I34,0),"")</f>
        <v/>
      </c>
      <c r="F32" s="276" t="str">
        <f>IFERROR(ROUND(Writing!$L34,0),"")</f>
        <v/>
      </c>
      <c r="G32" s="277" t="str">
        <f>IFERROR(ROUND(Literature!$I34,0),"")</f>
        <v/>
      </c>
      <c r="H32" s="70" t="str">
        <f t="shared" si="0"/>
        <v/>
      </c>
    </row>
    <row r="33" spans="1:8" ht="20.149999999999999" customHeight="1" thickBot="1" x14ac:dyDescent="0.45">
      <c r="A33" s="32">
        <v>30</v>
      </c>
      <c r="B33" s="69" t="str">
        <f>IF(ISBLANK(Listening!B35),"",Listening!B35)</f>
        <v/>
      </c>
      <c r="C33" s="274" t="str">
        <f>IFERROR(ROUND(Listening!$I35,0),"")</f>
        <v/>
      </c>
      <c r="D33" s="143" t="str">
        <f>IFERROR(ROUND(Reading!I35,0),"")</f>
        <v/>
      </c>
      <c r="E33" s="275" t="str">
        <f>IFERROR(ROUND(Speaking!$I35,0),"")</f>
        <v/>
      </c>
      <c r="F33" s="276" t="str">
        <f>IFERROR(ROUND(Writing!$L35,0),"")</f>
        <v/>
      </c>
      <c r="G33" s="277" t="str">
        <f>IFERROR(ROUND(Literature!$I35,0),"")</f>
        <v/>
      </c>
      <c r="H33" s="70" t="str">
        <f t="shared" si="0"/>
        <v/>
      </c>
    </row>
    <row r="34" spans="1:8" ht="20.149999999999999" customHeight="1" thickBot="1" x14ac:dyDescent="0.4">
      <c r="A34" s="24"/>
      <c r="B34" s="267" t="s">
        <v>60</v>
      </c>
      <c r="C34" s="278">
        <f t="shared" ref="C34:H34" si="1">COUNT(C$4:C$33)</f>
        <v>0</v>
      </c>
      <c r="D34" s="279">
        <f t="shared" si="1"/>
        <v>0</v>
      </c>
      <c r="E34" s="279">
        <f t="shared" si="1"/>
        <v>0</v>
      </c>
      <c r="F34" s="279">
        <f t="shared" si="1"/>
        <v>0</v>
      </c>
      <c r="G34" s="280">
        <f t="shared" si="1"/>
        <v>0</v>
      </c>
      <c r="H34" s="268">
        <f t="shared" si="1"/>
        <v>0</v>
      </c>
    </row>
    <row r="35" spans="1:8" ht="20.149999999999999" customHeight="1" x14ac:dyDescent="0.35">
      <c r="A35" s="25"/>
      <c r="B35" s="131" t="s">
        <v>61</v>
      </c>
      <c r="C35" s="269" t="str">
        <f t="shared" ref="C35:H35" si="2">IFERROR(AVERAGE(C4:C33),"")</f>
        <v/>
      </c>
      <c r="D35" s="269" t="str">
        <f t="shared" si="2"/>
        <v/>
      </c>
      <c r="E35" s="269" t="str">
        <f t="shared" si="2"/>
        <v/>
      </c>
      <c r="F35" s="269" t="str">
        <f t="shared" si="2"/>
        <v/>
      </c>
      <c r="G35" s="269" t="str">
        <f t="shared" si="2"/>
        <v/>
      </c>
      <c r="H35" s="134" t="str">
        <f t="shared" si="2"/>
        <v/>
      </c>
    </row>
    <row r="36" spans="1:8" ht="20.149999999999999" customHeight="1" x14ac:dyDescent="0.35">
      <c r="A36" s="25"/>
      <c r="B36" s="131" t="s">
        <v>62</v>
      </c>
      <c r="C36" s="133" t="str">
        <f t="shared" ref="C36:H36" si="3">IFERROR(MEDIAN(C4:C33),"")</f>
        <v/>
      </c>
      <c r="D36" s="133" t="str">
        <f t="shared" si="3"/>
        <v/>
      </c>
      <c r="E36" s="133" t="str">
        <f t="shared" si="3"/>
        <v/>
      </c>
      <c r="F36" s="133" t="str">
        <f t="shared" si="3"/>
        <v/>
      </c>
      <c r="G36" s="133" t="str">
        <f t="shared" si="3"/>
        <v/>
      </c>
      <c r="H36" s="134" t="str">
        <f t="shared" si="3"/>
        <v/>
      </c>
    </row>
    <row r="37" spans="1:8" ht="38.5" customHeight="1" thickBot="1" x14ac:dyDescent="0.4">
      <c r="A37" s="26"/>
      <c r="B37" s="132" t="s">
        <v>63</v>
      </c>
      <c r="C37" s="135" t="str">
        <f t="shared" ref="C37:H37" si="4">IF(C34=0,"",C39)</f>
        <v/>
      </c>
      <c r="D37" s="135" t="str">
        <f t="shared" si="4"/>
        <v/>
      </c>
      <c r="E37" s="135" t="str">
        <f t="shared" si="4"/>
        <v/>
      </c>
      <c r="F37" s="135" t="str">
        <f t="shared" si="4"/>
        <v/>
      </c>
      <c r="G37" s="135" t="str">
        <f t="shared" si="4"/>
        <v/>
      </c>
      <c r="H37" s="137" t="str">
        <f t="shared" si="4"/>
        <v/>
      </c>
    </row>
    <row r="38" spans="1:8" ht="35.5" hidden="1" customHeight="1" x14ac:dyDescent="0.35">
      <c r="B38" s="19"/>
      <c r="C38" s="20"/>
      <c r="D38" s="20"/>
      <c r="E38" s="20"/>
      <c r="F38" s="20"/>
      <c r="G38" s="20"/>
      <c r="H38" s="20"/>
    </row>
    <row r="39" spans="1:8" ht="38.5" hidden="1" customHeight="1" thickBot="1" x14ac:dyDescent="0.4">
      <c r="B39" t="s">
        <v>64</v>
      </c>
      <c r="C39" s="21" t="e">
        <f t="array" ref="C39">MEDIAN(IF(C4:C33&gt;0, C4:C33))</f>
        <v>#NUM!</v>
      </c>
      <c r="D39" s="21" t="e">
        <f t="array" ref="D39">MEDIAN(IF(D4:D33&gt;0, D4:D33))</f>
        <v>#NUM!</v>
      </c>
      <c r="E39" s="21" t="e">
        <f t="array" ref="E39">MEDIAN(IF(E4:E33&gt;0, E4:E33))</f>
        <v>#NUM!</v>
      </c>
      <c r="F39" s="21" t="e">
        <f t="array" ref="F39">MEDIAN(IF(F4:F33&gt;0, F4:F33))</f>
        <v>#NUM!</v>
      </c>
      <c r="G39" s="21" t="e">
        <f t="array" ref="G39">MEDIAN(IF(G4:G33&gt;0, G4:G33))</f>
        <v>#NUM!</v>
      </c>
      <c r="H39" s="21" t="e">
        <f t="array" ref="H39">MEDIAN(IF(H4:H33&gt;0, H4:H33))</f>
        <v>#NUM!</v>
      </c>
    </row>
  </sheetData>
  <sheetProtection sheet="1" formatCells="0"/>
  <mergeCells count="2">
    <mergeCell ref="H1:H2"/>
    <mergeCell ref="D2:E2"/>
  </mergeCells>
  <conditionalFormatting sqref="C4:C33">
    <cfRule type="cellIs" dxfId="11" priority="6" operator="lessThan">
      <formula>10</formula>
    </cfRule>
  </conditionalFormatting>
  <conditionalFormatting sqref="D4:D33">
    <cfRule type="cellIs" dxfId="10" priority="7" operator="lessThan">
      <formula>10</formula>
    </cfRule>
  </conditionalFormatting>
  <conditionalFormatting sqref="E4:E33">
    <cfRule type="cellIs" dxfId="9" priority="5" operator="lessThan">
      <formula>10</formula>
    </cfRule>
  </conditionalFormatting>
  <conditionalFormatting sqref="F4:F33">
    <cfRule type="cellIs" dxfId="8" priority="8" operator="lessThan">
      <formula>10</formula>
    </cfRule>
  </conditionalFormatting>
  <conditionalFormatting sqref="G4:G33">
    <cfRule type="cellIs" dxfId="7" priority="3" operator="lessThan">
      <formula>10</formula>
    </cfRule>
  </conditionalFormatting>
  <conditionalFormatting sqref="H4:H33">
    <cfRule type="cellIs" dxfId="6" priority="4" operator="lessThan">
      <formula>50</formula>
    </cfRule>
  </conditionalFormatting>
  <dataValidations count="2">
    <dataValidation allowBlank="1" showInputMessage="1" showErrorMessage="1" prompt="_x000a_" sqref="B2" xr:uid="{00000000-0002-0000-0500-000000000000}"/>
    <dataValidation allowBlank="1" showInputMessage="1" showErrorMessage="1" error="_x000a_" sqref="D2" xr:uid="{00000000-0002-0000-0500-000001000000}"/>
  </dataValidations>
  <pageMargins left="0.25" right="0.25" top="0.75" bottom="0.75" header="0.3" footer="0.3"/>
  <pageSetup paperSize="9" scale="58" orientation="landscape" r:id="rId1"/>
  <ignoredErrors>
    <ignoredError sqref="D4:D33 E4:E33 F4:F33" formula="1"/>
    <ignoredError sqref="H39" evalError="1"/>
    <ignoredError sqref="D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40"/>
  <sheetViews>
    <sheetView tabSelected="1" zoomScaleNormal="100" zoomScaleSheetLayoutView="100" workbookViewId="0">
      <selection activeCell="G3" sqref="G3"/>
    </sheetView>
  </sheetViews>
  <sheetFormatPr defaultRowHeight="14.5" x14ac:dyDescent="0.35"/>
  <cols>
    <col min="1" max="1" width="9.81640625" customWidth="1"/>
    <col min="2" max="2" width="25.81640625" customWidth="1"/>
    <col min="3" max="3" width="17.453125" customWidth="1"/>
    <col min="4" max="4" width="17.54296875" customWidth="1"/>
    <col min="5" max="5" width="17.1796875" customWidth="1"/>
    <col min="6" max="7" width="19.54296875" customWidth="1"/>
    <col min="8" max="8" width="21.453125" customWidth="1"/>
    <col min="9" max="9" width="9.453125" customWidth="1"/>
  </cols>
  <sheetData>
    <row r="1" spans="1:12" s="38" customFormat="1" ht="50.5" customHeight="1" thickBot="1" x14ac:dyDescent="0.4">
      <c r="A1" s="291"/>
      <c r="B1" s="141" t="str">
        <f>Writing!B1</f>
        <v>Year 6</v>
      </c>
      <c r="C1" s="37"/>
      <c r="D1" s="148" t="s">
        <v>65</v>
      </c>
      <c r="E1" s="37"/>
      <c r="F1" s="52"/>
      <c r="G1" s="52"/>
      <c r="H1" s="386" t="s">
        <v>51</v>
      </c>
    </row>
    <row r="2" spans="1:12" s="54" customFormat="1" ht="38.5" customHeight="1" thickBot="1" x14ac:dyDescent="0.4">
      <c r="A2" s="305" t="s">
        <v>66</v>
      </c>
      <c r="B2" s="306" t="str">
        <f>IF(ISBLANK(Listening!C2),"",Listening!C2)</f>
        <v/>
      </c>
      <c r="C2" s="124" t="s">
        <v>4</v>
      </c>
      <c r="D2" s="388" t="str">
        <f>IF(ISBLANK(Listening!F2),"",Listening!F2)</f>
        <v/>
      </c>
      <c r="E2" s="389"/>
      <c r="F2" s="308" t="s">
        <v>22</v>
      </c>
      <c r="G2" s="304" t="str">
        <f>IF(ISBLANK(Listening!I2),"",Listening!I2)</f>
        <v/>
      </c>
      <c r="H2" s="390"/>
      <c r="I2" s="56"/>
      <c r="J2" s="343"/>
      <c r="K2" s="343"/>
      <c r="L2" s="58"/>
    </row>
    <row r="3" spans="1:12" ht="33.65" customHeight="1" thickBot="1" x14ac:dyDescent="0.4">
      <c r="A3" s="187" t="s">
        <v>10</v>
      </c>
      <c r="B3" s="187" t="s">
        <v>11</v>
      </c>
      <c r="C3" s="185" t="s">
        <v>67</v>
      </c>
      <c r="D3" s="189" t="s">
        <v>68</v>
      </c>
      <c r="E3" s="188" t="s">
        <v>29</v>
      </c>
      <c r="F3" s="290" t="s">
        <v>69</v>
      </c>
      <c r="G3" s="309" t="s">
        <v>70</v>
      </c>
      <c r="H3" s="158" t="s">
        <v>71</v>
      </c>
    </row>
    <row r="4" spans="1:12" ht="17.5" thickBot="1" x14ac:dyDescent="0.45">
      <c r="A4" s="160">
        <v>1</v>
      </c>
      <c r="B4" s="69" t="str">
        <f>IF(ISBLANK(Listening!B6),"",Listening!B6)</f>
        <v/>
      </c>
      <c r="C4" s="282" t="str">
        <f>IFERROR(ROUND(Listening!$J6,0),"")</f>
        <v/>
      </c>
      <c r="D4" s="145" t="str">
        <f>IFERROR(ROUND(Reading!$J6,0),"")</f>
        <v/>
      </c>
      <c r="E4" s="283" t="str">
        <f>IFERROR(ROUND(Speaking!$J6,0),"")</f>
        <v/>
      </c>
      <c r="F4" s="272" t="str">
        <f>IFERROR(ROUND(Writing!M6,0),"")</f>
        <v/>
      </c>
      <c r="G4" s="273" t="str">
        <f>IFERROR(ROUND(Literature!J6,0),"")</f>
        <v/>
      </c>
      <c r="H4" s="9" t="str">
        <f>IFERROR((C4+D4+E4+F4+G4),"")</f>
        <v/>
      </c>
    </row>
    <row r="5" spans="1:12" ht="17.5" thickBot="1" x14ac:dyDescent="0.45">
      <c r="A5" s="28">
        <f>Writing!A7</f>
        <v>2</v>
      </c>
      <c r="B5" s="69" t="str">
        <f>IF(ISBLANK(Listening!B7),"",Listening!B7)</f>
        <v/>
      </c>
      <c r="C5" s="284" t="str">
        <f>IFERROR(ROUND(Listening!$J7,0),"")</f>
        <v/>
      </c>
      <c r="D5" s="144" t="str">
        <f>IFERROR(ROUND(Reading!$J7,0),"")</f>
        <v/>
      </c>
      <c r="E5" s="285" t="str">
        <f>IFERROR(ROUND(Speaking!$J7,0),"")</f>
        <v/>
      </c>
      <c r="F5" s="276" t="str">
        <f>IFERROR(ROUND(Writing!M7,0),"")</f>
        <v/>
      </c>
      <c r="G5" s="277" t="str">
        <f>IFERROR(ROUND(Literature!J7,0),"")</f>
        <v/>
      </c>
      <c r="H5" s="9" t="str">
        <f t="shared" ref="H5:H33" si="0">IFERROR((C5+D5+E5+F5+G5),"")</f>
        <v/>
      </c>
    </row>
    <row r="6" spans="1:12" ht="17.5" thickBot="1" x14ac:dyDescent="0.45">
      <c r="A6" s="28">
        <f>Writing!A8</f>
        <v>3</v>
      </c>
      <c r="B6" s="69" t="str">
        <f>IF(ISBLANK(Listening!B8),"",Listening!B8)</f>
        <v/>
      </c>
      <c r="C6" s="284" t="str">
        <f>IFERROR(ROUND(Listening!$J8,0),"")</f>
        <v/>
      </c>
      <c r="D6" s="144" t="str">
        <f>IFERROR(ROUND(Reading!$J8,0),"")</f>
        <v/>
      </c>
      <c r="E6" s="285" t="str">
        <f>IFERROR(ROUND(Speaking!$J8,0),"")</f>
        <v/>
      </c>
      <c r="F6" s="276" t="str">
        <f>IFERROR(ROUND(Writing!M8,0),"")</f>
        <v/>
      </c>
      <c r="G6" s="277" t="str">
        <f>IFERROR(ROUND(Literature!J8,0),"")</f>
        <v/>
      </c>
      <c r="H6" s="9" t="str">
        <f t="shared" si="0"/>
        <v/>
      </c>
    </row>
    <row r="7" spans="1:12" ht="17.5" thickBot="1" x14ac:dyDescent="0.45">
      <c r="A7" s="28">
        <f>Writing!A9</f>
        <v>4</v>
      </c>
      <c r="B7" s="69" t="str">
        <f>IF(ISBLANK(Listening!B9),"",Listening!B9)</f>
        <v/>
      </c>
      <c r="C7" s="284" t="str">
        <f>IFERROR(ROUND(Listening!$J9,0),"")</f>
        <v/>
      </c>
      <c r="D7" s="144" t="str">
        <f>IFERROR(ROUND(Reading!$J9,0),"")</f>
        <v/>
      </c>
      <c r="E7" s="285" t="str">
        <f>IFERROR(ROUND(Speaking!$J9,0),"")</f>
        <v/>
      </c>
      <c r="F7" s="276" t="str">
        <f>IFERROR(ROUND(Writing!M9,0),"")</f>
        <v/>
      </c>
      <c r="G7" s="277" t="str">
        <f>IFERROR(ROUND(Literature!J9,0),"")</f>
        <v/>
      </c>
      <c r="H7" s="9" t="str">
        <f t="shared" si="0"/>
        <v/>
      </c>
    </row>
    <row r="8" spans="1:12" ht="17.5" thickBot="1" x14ac:dyDescent="0.45">
      <c r="A8" s="28">
        <f>Writing!A10</f>
        <v>5</v>
      </c>
      <c r="B8" s="69" t="str">
        <f>IF(ISBLANK(Listening!B10),"",Listening!B10)</f>
        <v/>
      </c>
      <c r="C8" s="284" t="str">
        <f>IFERROR(ROUND(Listening!$J10,0),"")</f>
        <v/>
      </c>
      <c r="D8" s="144" t="str">
        <f>IFERROR(ROUND(Reading!$J10,0),"")</f>
        <v/>
      </c>
      <c r="E8" s="285" t="str">
        <f>IFERROR(ROUND(Speaking!$J10,0),"")</f>
        <v/>
      </c>
      <c r="F8" s="276" t="str">
        <f>IFERROR(ROUND(Writing!M10,0),"")</f>
        <v/>
      </c>
      <c r="G8" s="277" t="str">
        <f>IFERROR(ROUND(Literature!J10,0),"")</f>
        <v/>
      </c>
      <c r="H8" s="9" t="str">
        <f t="shared" si="0"/>
        <v/>
      </c>
    </row>
    <row r="9" spans="1:12" ht="17.5" thickBot="1" x14ac:dyDescent="0.45">
      <c r="A9" s="28">
        <f>Writing!A11</f>
        <v>6</v>
      </c>
      <c r="B9" s="69" t="str">
        <f>IF(ISBLANK(Listening!B11),"",Listening!B11)</f>
        <v/>
      </c>
      <c r="C9" s="284" t="str">
        <f>IFERROR(ROUND(Listening!$J11,0),"")</f>
        <v/>
      </c>
      <c r="D9" s="144" t="str">
        <f>IFERROR(ROUND(Reading!$J11,0),"")</f>
        <v/>
      </c>
      <c r="E9" s="285" t="str">
        <f>IFERROR(ROUND(Speaking!$J11,0),"")</f>
        <v/>
      </c>
      <c r="F9" s="276" t="str">
        <f>IFERROR(ROUND(Writing!M11,0),"")</f>
        <v/>
      </c>
      <c r="G9" s="277" t="str">
        <f>IFERROR(ROUND(Literature!J11,0),"")</f>
        <v/>
      </c>
      <c r="H9" s="9" t="str">
        <f t="shared" si="0"/>
        <v/>
      </c>
    </row>
    <row r="10" spans="1:12" ht="17.5" thickBot="1" x14ac:dyDescent="0.45">
      <c r="A10" s="28">
        <f>Writing!A12</f>
        <v>7</v>
      </c>
      <c r="B10" s="69" t="str">
        <f>IF(ISBLANK(Listening!B12),"",Listening!B12)</f>
        <v/>
      </c>
      <c r="C10" s="284" t="str">
        <f>IFERROR(ROUND(Listening!$J12,0),"")</f>
        <v/>
      </c>
      <c r="D10" s="144" t="str">
        <f>IFERROR(ROUND(Reading!$J12,0),"")</f>
        <v/>
      </c>
      <c r="E10" s="285" t="str">
        <f>IFERROR(ROUND(Speaking!$J12,0),"")</f>
        <v/>
      </c>
      <c r="F10" s="276" t="str">
        <f>IFERROR(ROUND(Writing!M12,0),"")</f>
        <v/>
      </c>
      <c r="G10" s="277" t="str">
        <f>IFERROR(ROUND(Literature!J12,0),"")</f>
        <v/>
      </c>
      <c r="H10" s="9" t="str">
        <f t="shared" si="0"/>
        <v/>
      </c>
    </row>
    <row r="11" spans="1:12" ht="17.5" thickBot="1" x14ac:dyDescent="0.45">
      <c r="A11" s="28">
        <f>Writing!A13</f>
        <v>8</v>
      </c>
      <c r="B11" s="69" t="str">
        <f>IF(ISBLANK(Listening!B13),"",Listening!B13)</f>
        <v/>
      </c>
      <c r="C11" s="284" t="str">
        <f>IFERROR(ROUND(Listening!$J13,0),"")</f>
        <v/>
      </c>
      <c r="D11" s="144" t="str">
        <f>IFERROR(ROUND(Reading!$J13,0),"")</f>
        <v/>
      </c>
      <c r="E11" s="285" t="str">
        <f>IFERROR(ROUND(Speaking!$J13,0),"")</f>
        <v/>
      </c>
      <c r="F11" s="276" t="str">
        <f>IFERROR(ROUND(Writing!M13,0),"")</f>
        <v/>
      </c>
      <c r="G11" s="277" t="str">
        <f>IFERROR(ROUND(Literature!J13,0),"")</f>
        <v/>
      </c>
      <c r="H11" s="9" t="str">
        <f t="shared" si="0"/>
        <v/>
      </c>
    </row>
    <row r="12" spans="1:12" ht="17.5" thickBot="1" x14ac:dyDescent="0.45">
      <c r="A12" s="28">
        <f>Writing!A14</f>
        <v>9</v>
      </c>
      <c r="B12" s="69" t="str">
        <f>IF(ISBLANK(Listening!B14),"",Listening!B14)</f>
        <v/>
      </c>
      <c r="C12" s="284" t="str">
        <f>IFERROR(ROUND(Listening!$J14,0),"")</f>
        <v/>
      </c>
      <c r="D12" s="144" t="str">
        <f>IFERROR(ROUND(Reading!$J14,0),"")</f>
        <v/>
      </c>
      <c r="E12" s="285" t="str">
        <f>IFERROR(ROUND(Speaking!$J14,0),"")</f>
        <v/>
      </c>
      <c r="F12" s="276" t="str">
        <f>IFERROR(ROUND(Writing!M14,0),"")</f>
        <v/>
      </c>
      <c r="G12" s="277" t="str">
        <f>IFERROR(ROUND(Literature!J14,0),"")</f>
        <v/>
      </c>
      <c r="H12" s="9" t="str">
        <f t="shared" si="0"/>
        <v/>
      </c>
    </row>
    <row r="13" spans="1:12" ht="17.5" thickBot="1" x14ac:dyDescent="0.45">
      <c r="A13" s="28">
        <f>Writing!A15</f>
        <v>10</v>
      </c>
      <c r="B13" s="69" t="str">
        <f>IF(ISBLANK(Listening!B15),"",Listening!B15)</f>
        <v/>
      </c>
      <c r="C13" s="284" t="str">
        <f>IFERROR(ROUND(Listening!$J15,0),"")</f>
        <v/>
      </c>
      <c r="D13" s="144" t="str">
        <f>IFERROR(ROUND(Reading!$J15,0),"")</f>
        <v/>
      </c>
      <c r="E13" s="285" t="str">
        <f>IFERROR(ROUND(Speaking!$J15,0),"")</f>
        <v/>
      </c>
      <c r="F13" s="276" t="str">
        <f>IFERROR(ROUND(Writing!M15,0),"")</f>
        <v/>
      </c>
      <c r="G13" s="277" t="str">
        <f>IFERROR(ROUND(Literature!J15,0),"")</f>
        <v/>
      </c>
      <c r="H13" s="9" t="str">
        <f t="shared" si="0"/>
        <v/>
      </c>
    </row>
    <row r="14" spans="1:12" ht="17.5" thickBot="1" x14ac:dyDescent="0.45">
      <c r="A14" s="28">
        <f>Writing!A16</f>
        <v>11</v>
      </c>
      <c r="B14" s="69" t="str">
        <f>IF(ISBLANK(Listening!B16),"",Listening!B16)</f>
        <v/>
      </c>
      <c r="C14" s="284" t="str">
        <f>IFERROR(ROUND(Listening!$J16,0),"")</f>
        <v/>
      </c>
      <c r="D14" s="144" t="str">
        <f>IFERROR(ROUND(Reading!$J16,0),"")</f>
        <v/>
      </c>
      <c r="E14" s="285" t="str">
        <f>IFERROR(ROUND(Speaking!$J16,0),"")</f>
        <v/>
      </c>
      <c r="F14" s="276" t="str">
        <f>IFERROR(ROUND(Writing!M16,0),"")</f>
        <v/>
      </c>
      <c r="G14" s="277" t="str">
        <f>IFERROR(ROUND(Literature!J16,0),"")</f>
        <v/>
      </c>
      <c r="H14" s="9" t="str">
        <f t="shared" si="0"/>
        <v/>
      </c>
    </row>
    <row r="15" spans="1:12" ht="17.5" thickBot="1" x14ac:dyDescent="0.45">
      <c r="A15" s="28">
        <f>Writing!A17</f>
        <v>12</v>
      </c>
      <c r="B15" s="69" t="str">
        <f>IF(ISBLANK(Listening!B17),"",Listening!B17)</f>
        <v/>
      </c>
      <c r="C15" s="284" t="str">
        <f>IFERROR(ROUND(Listening!$J17,0),"")</f>
        <v/>
      </c>
      <c r="D15" s="144" t="str">
        <f>IFERROR(ROUND(Reading!$J17,0),"")</f>
        <v/>
      </c>
      <c r="E15" s="285" t="str">
        <f>IFERROR(ROUND(Speaking!$J17,0),"")</f>
        <v/>
      </c>
      <c r="F15" s="276" t="str">
        <f>IFERROR(ROUND(Writing!M17,0),"")</f>
        <v/>
      </c>
      <c r="G15" s="277" t="str">
        <f>IFERROR(ROUND(Literature!J17,0),"")</f>
        <v/>
      </c>
      <c r="H15" s="9" t="str">
        <f t="shared" si="0"/>
        <v/>
      </c>
    </row>
    <row r="16" spans="1:12" ht="17.5" thickBot="1" x14ac:dyDescent="0.45">
      <c r="A16" s="28">
        <f>Writing!A18</f>
        <v>13</v>
      </c>
      <c r="B16" s="69" t="str">
        <f>IF(ISBLANK(Listening!B18),"",Listening!B18)</f>
        <v/>
      </c>
      <c r="C16" s="284" t="str">
        <f>IFERROR(ROUND(Listening!$J18,0),"")</f>
        <v/>
      </c>
      <c r="D16" s="144" t="str">
        <f>IFERROR(ROUND(Reading!$J18,0),"")</f>
        <v/>
      </c>
      <c r="E16" s="285" t="str">
        <f>IFERROR(ROUND(Speaking!$J18,0),"")</f>
        <v/>
      </c>
      <c r="F16" s="276" t="str">
        <f>IFERROR(ROUND(Writing!M18,0),"")</f>
        <v/>
      </c>
      <c r="G16" s="277" t="str">
        <f>IFERROR(ROUND(Literature!J18,0),"")</f>
        <v/>
      </c>
      <c r="H16" s="9" t="str">
        <f t="shared" si="0"/>
        <v/>
      </c>
    </row>
    <row r="17" spans="1:8" ht="17.5" thickBot="1" x14ac:dyDescent="0.45">
      <c r="A17" s="28">
        <f>Writing!A19</f>
        <v>14</v>
      </c>
      <c r="B17" s="69" t="str">
        <f>IF(ISBLANK(Listening!B19),"",Listening!B19)</f>
        <v/>
      </c>
      <c r="C17" s="284" t="str">
        <f>IFERROR(ROUND(Listening!$J19,0),"")</f>
        <v/>
      </c>
      <c r="D17" s="144" t="str">
        <f>IFERROR(ROUND(Reading!$J19,0),"")</f>
        <v/>
      </c>
      <c r="E17" s="285" t="str">
        <f>IFERROR(ROUND(Speaking!$J19,0),"")</f>
        <v/>
      </c>
      <c r="F17" s="276" t="str">
        <f>IFERROR(ROUND(Writing!M19,0),"")</f>
        <v/>
      </c>
      <c r="G17" s="277" t="str">
        <f>IFERROR(ROUND(Literature!J19,0),"")</f>
        <v/>
      </c>
      <c r="H17" s="9" t="str">
        <f t="shared" si="0"/>
        <v/>
      </c>
    </row>
    <row r="18" spans="1:8" ht="17.5" thickBot="1" x14ac:dyDescent="0.45">
      <c r="A18" s="28">
        <f>Writing!A20</f>
        <v>15</v>
      </c>
      <c r="B18" s="69" t="str">
        <f>IF(ISBLANK(Listening!B20),"",Listening!B20)</f>
        <v/>
      </c>
      <c r="C18" s="284" t="str">
        <f>IFERROR(ROUND(Listening!$J20,0),"")</f>
        <v/>
      </c>
      <c r="D18" s="144" t="str">
        <f>IFERROR(ROUND(Reading!$J20,0),"")</f>
        <v/>
      </c>
      <c r="E18" s="285" t="str">
        <f>IFERROR(ROUND(Speaking!$J20,0),"")</f>
        <v/>
      </c>
      <c r="F18" s="276" t="str">
        <f>IFERROR(ROUND(Writing!M20,0),"")</f>
        <v/>
      </c>
      <c r="G18" s="277" t="str">
        <f>IFERROR(ROUND(Literature!J20,0),"")</f>
        <v/>
      </c>
      <c r="H18" s="9" t="str">
        <f t="shared" si="0"/>
        <v/>
      </c>
    </row>
    <row r="19" spans="1:8" ht="17.5" thickBot="1" x14ac:dyDescent="0.45">
      <c r="A19" s="28">
        <f>Writing!A21</f>
        <v>16</v>
      </c>
      <c r="B19" s="69" t="str">
        <f>IF(ISBLANK(Listening!B21),"",Listening!B21)</f>
        <v/>
      </c>
      <c r="C19" s="284" t="str">
        <f>IFERROR(ROUND(Listening!$J21,0),"")</f>
        <v/>
      </c>
      <c r="D19" s="144" t="str">
        <f>IFERROR(ROUND(Reading!$J21,0),"")</f>
        <v/>
      </c>
      <c r="E19" s="285" t="str">
        <f>IFERROR(ROUND(Speaking!$J21,0),"")</f>
        <v/>
      </c>
      <c r="F19" s="276" t="str">
        <f>IFERROR(ROUND(Writing!M21,0),"")</f>
        <v/>
      </c>
      <c r="G19" s="277" t="str">
        <f>IFERROR(ROUND(Literature!J21,0),"")</f>
        <v/>
      </c>
      <c r="H19" s="9" t="str">
        <f t="shared" si="0"/>
        <v/>
      </c>
    </row>
    <row r="20" spans="1:8" ht="17.5" thickBot="1" x14ac:dyDescent="0.45">
      <c r="A20" s="28">
        <f>Writing!A22</f>
        <v>17</v>
      </c>
      <c r="B20" s="69" t="str">
        <f>IF(ISBLANK(Listening!B22),"",Listening!B22)</f>
        <v/>
      </c>
      <c r="C20" s="284" t="str">
        <f>IFERROR(ROUND(Listening!$J22,0),"")</f>
        <v/>
      </c>
      <c r="D20" s="144" t="str">
        <f>IFERROR(ROUND(Reading!$J22,0),"")</f>
        <v/>
      </c>
      <c r="E20" s="285" t="str">
        <f>IFERROR(ROUND(Speaking!$J22,0),"")</f>
        <v/>
      </c>
      <c r="F20" s="276" t="str">
        <f>IFERROR(ROUND(Writing!M22,0),"")</f>
        <v/>
      </c>
      <c r="G20" s="277" t="str">
        <f>IFERROR(ROUND(Literature!J22,0),"")</f>
        <v/>
      </c>
      <c r="H20" s="9" t="str">
        <f t="shared" si="0"/>
        <v/>
      </c>
    </row>
    <row r="21" spans="1:8" ht="17.5" thickBot="1" x14ac:dyDescent="0.45">
      <c r="A21" s="28">
        <f>Writing!A23</f>
        <v>18</v>
      </c>
      <c r="B21" s="69" t="str">
        <f>IF(ISBLANK(Listening!B23),"",Listening!B23)</f>
        <v/>
      </c>
      <c r="C21" s="284" t="str">
        <f>IFERROR(ROUND(Listening!$J23,0),"")</f>
        <v/>
      </c>
      <c r="D21" s="144" t="str">
        <f>IFERROR(ROUND(Reading!$J23,0),"")</f>
        <v/>
      </c>
      <c r="E21" s="285" t="str">
        <f>IFERROR(ROUND(Speaking!$J23,0),"")</f>
        <v/>
      </c>
      <c r="F21" s="276" t="str">
        <f>IFERROR(ROUND(Writing!M23,0),"")</f>
        <v/>
      </c>
      <c r="G21" s="277" t="str">
        <f>IFERROR(ROUND(Literature!J23,0),"")</f>
        <v/>
      </c>
      <c r="H21" s="9" t="str">
        <f t="shared" si="0"/>
        <v/>
      </c>
    </row>
    <row r="22" spans="1:8" ht="17.5" thickBot="1" x14ac:dyDescent="0.45">
      <c r="A22" s="28">
        <f>Writing!A24</f>
        <v>19</v>
      </c>
      <c r="B22" s="69" t="str">
        <f>IF(ISBLANK(Listening!B24),"",Listening!B24)</f>
        <v/>
      </c>
      <c r="C22" s="284" t="str">
        <f>IFERROR(ROUND(Listening!$J24,0),"")</f>
        <v/>
      </c>
      <c r="D22" s="144" t="str">
        <f>IFERROR(ROUND(Reading!$J24,0),"")</f>
        <v/>
      </c>
      <c r="E22" s="285" t="str">
        <f>IFERROR(ROUND(Speaking!$J24,0),"")</f>
        <v/>
      </c>
      <c r="F22" s="276" t="str">
        <f>IFERROR(ROUND(Writing!M24,0),"")</f>
        <v/>
      </c>
      <c r="G22" s="277" t="str">
        <f>IFERROR(ROUND(Literature!J24,0),"")</f>
        <v/>
      </c>
      <c r="H22" s="9" t="str">
        <f t="shared" si="0"/>
        <v/>
      </c>
    </row>
    <row r="23" spans="1:8" ht="17.5" thickBot="1" x14ac:dyDescent="0.45">
      <c r="A23" s="28">
        <f>Writing!A25</f>
        <v>20</v>
      </c>
      <c r="B23" s="69" t="str">
        <f>IF(ISBLANK(Listening!B25),"",Listening!B25)</f>
        <v/>
      </c>
      <c r="C23" s="284" t="str">
        <f>IFERROR(ROUND(Listening!$J25,0),"")</f>
        <v/>
      </c>
      <c r="D23" s="144" t="str">
        <f>IFERROR(ROUND(Reading!$J25,0),"")</f>
        <v/>
      </c>
      <c r="E23" s="285" t="str">
        <f>IFERROR(ROUND(Speaking!$J25,0),"")</f>
        <v/>
      </c>
      <c r="F23" s="276" t="str">
        <f>IFERROR(ROUND(Writing!M25,0),"")</f>
        <v/>
      </c>
      <c r="G23" s="277" t="str">
        <f>IFERROR(ROUND(Literature!J25,0),"")</f>
        <v/>
      </c>
      <c r="H23" s="9" t="str">
        <f t="shared" si="0"/>
        <v/>
      </c>
    </row>
    <row r="24" spans="1:8" ht="17.5" thickBot="1" x14ac:dyDescent="0.45">
      <c r="A24" s="28">
        <f>Writing!A26</f>
        <v>21</v>
      </c>
      <c r="B24" s="69" t="str">
        <f>IF(ISBLANK(Listening!B26),"",Listening!B26)</f>
        <v/>
      </c>
      <c r="C24" s="284" t="str">
        <f>IFERROR(ROUND(Listening!$J26,0),"")</f>
        <v/>
      </c>
      <c r="D24" s="144" t="str">
        <f>IFERROR(ROUND(Reading!$J26,0),"")</f>
        <v/>
      </c>
      <c r="E24" s="285" t="str">
        <f>IFERROR(ROUND(Speaking!$J26,0),"")</f>
        <v/>
      </c>
      <c r="F24" s="276" t="str">
        <f>IFERROR(ROUND(Writing!M26,0),"")</f>
        <v/>
      </c>
      <c r="G24" s="277" t="str">
        <f>IFERROR(ROUND(Literature!J26,0),"")</f>
        <v/>
      </c>
      <c r="H24" s="9" t="str">
        <f t="shared" si="0"/>
        <v/>
      </c>
    </row>
    <row r="25" spans="1:8" ht="17.5" thickBot="1" x14ac:dyDescent="0.45">
      <c r="A25" s="28">
        <f>Writing!A27</f>
        <v>22</v>
      </c>
      <c r="B25" s="69" t="str">
        <f>IF(ISBLANK(Listening!B27),"",Listening!B27)</f>
        <v/>
      </c>
      <c r="C25" s="284" t="str">
        <f>IFERROR(ROUND(Listening!$J27,0),"")</f>
        <v/>
      </c>
      <c r="D25" s="144" t="str">
        <f>IFERROR(ROUND(Reading!$J27,0),"")</f>
        <v/>
      </c>
      <c r="E25" s="285" t="str">
        <f>IFERROR(ROUND(Speaking!$J27,0),"")</f>
        <v/>
      </c>
      <c r="F25" s="276" t="str">
        <f>IFERROR(ROUND(Writing!M27,0),"")</f>
        <v/>
      </c>
      <c r="G25" s="277" t="str">
        <f>IFERROR(ROUND(Literature!J27,0),"")</f>
        <v/>
      </c>
      <c r="H25" s="9" t="str">
        <f t="shared" si="0"/>
        <v/>
      </c>
    </row>
    <row r="26" spans="1:8" ht="17.5" thickBot="1" x14ac:dyDescent="0.45">
      <c r="A26" s="28">
        <f>Writing!A28</f>
        <v>23</v>
      </c>
      <c r="B26" s="69" t="str">
        <f>IF(ISBLANK(Listening!B28),"",Listening!B28)</f>
        <v/>
      </c>
      <c r="C26" s="284" t="str">
        <f>IFERROR(ROUND(Listening!$J28,0),"")</f>
        <v/>
      </c>
      <c r="D26" s="144" t="str">
        <f>IFERROR(ROUND(Reading!$J28,0),"")</f>
        <v/>
      </c>
      <c r="E26" s="285" t="str">
        <f>IFERROR(ROUND(Speaking!$J28,0),"")</f>
        <v/>
      </c>
      <c r="F26" s="276" t="str">
        <f>IFERROR(ROUND(Writing!M28,0),"")</f>
        <v/>
      </c>
      <c r="G26" s="277" t="str">
        <f>IFERROR(ROUND(Literature!J28,0),"")</f>
        <v/>
      </c>
      <c r="H26" s="9" t="str">
        <f t="shared" si="0"/>
        <v/>
      </c>
    </row>
    <row r="27" spans="1:8" ht="17.5" thickBot="1" x14ac:dyDescent="0.45">
      <c r="A27" s="28">
        <f>Writing!A29</f>
        <v>24</v>
      </c>
      <c r="B27" s="69" t="str">
        <f>IF(ISBLANK(Listening!B29),"",Listening!B29)</f>
        <v/>
      </c>
      <c r="C27" s="284" t="str">
        <f>IFERROR(ROUND(Listening!$J29,0),"")</f>
        <v/>
      </c>
      <c r="D27" s="144" t="str">
        <f>IFERROR(ROUND(Reading!$J29,0),"")</f>
        <v/>
      </c>
      <c r="E27" s="285" t="str">
        <f>IFERROR(ROUND(Speaking!$J29,0),"")</f>
        <v/>
      </c>
      <c r="F27" s="276" t="str">
        <f>IFERROR(ROUND(Writing!M29,0),"")</f>
        <v/>
      </c>
      <c r="G27" s="277" t="str">
        <f>IFERROR(ROUND(Literature!J29,0),"")</f>
        <v/>
      </c>
      <c r="H27" s="9" t="str">
        <f t="shared" si="0"/>
        <v/>
      </c>
    </row>
    <row r="28" spans="1:8" ht="17.5" thickBot="1" x14ac:dyDescent="0.45">
      <c r="A28" s="28">
        <f>Writing!A30</f>
        <v>25</v>
      </c>
      <c r="B28" s="69" t="str">
        <f>IF(ISBLANK(Listening!B30),"",Listening!B30)</f>
        <v/>
      </c>
      <c r="C28" s="284" t="str">
        <f>IFERROR(ROUND(Listening!$J30,0),"")</f>
        <v/>
      </c>
      <c r="D28" s="144" t="str">
        <f>IFERROR(ROUND(Reading!$J30,0),"")</f>
        <v/>
      </c>
      <c r="E28" s="285" t="str">
        <f>IFERROR(ROUND(Speaking!$J30,0),"")</f>
        <v/>
      </c>
      <c r="F28" s="276" t="str">
        <f>IFERROR(ROUND(Writing!M30,0),"")</f>
        <v/>
      </c>
      <c r="G28" s="277" t="str">
        <f>IFERROR(ROUND(Literature!J30,0),"")</f>
        <v/>
      </c>
      <c r="H28" s="9" t="str">
        <f t="shared" si="0"/>
        <v/>
      </c>
    </row>
    <row r="29" spans="1:8" ht="17.5" thickBot="1" x14ac:dyDescent="0.45">
      <c r="A29" s="28">
        <f>Writing!A31</f>
        <v>26</v>
      </c>
      <c r="B29" s="69" t="str">
        <f>IF(ISBLANK(Listening!B31),"",Listening!B31)</f>
        <v/>
      </c>
      <c r="C29" s="284" t="str">
        <f>IFERROR(ROUND(Listening!$J31,0),"")</f>
        <v/>
      </c>
      <c r="D29" s="144" t="str">
        <f>IFERROR(ROUND(Reading!$J31,0),"")</f>
        <v/>
      </c>
      <c r="E29" s="285" t="str">
        <f>IFERROR(ROUND(Speaking!$J31,0),"")</f>
        <v/>
      </c>
      <c r="F29" s="276" t="str">
        <f>IFERROR(ROUND(Writing!M31,0),"")</f>
        <v/>
      </c>
      <c r="G29" s="277" t="str">
        <f>IFERROR(ROUND(Literature!J31,0),"")</f>
        <v/>
      </c>
      <c r="H29" s="9" t="str">
        <f t="shared" si="0"/>
        <v/>
      </c>
    </row>
    <row r="30" spans="1:8" ht="17.5" thickBot="1" x14ac:dyDescent="0.45">
      <c r="A30" s="28">
        <f>Writing!A32</f>
        <v>27</v>
      </c>
      <c r="B30" s="69" t="str">
        <f>IF(ISBLANK(Listening!B32),"",Listening!B32)</f>
        <v/>
      </c>
      <c r="C30" s="284" t="str">
        <f>IFERROR(ROUND(Listening!$J32,0),"")</f>
        <v/>
      </c>
      <c r="D30" s="144" t="str">
        <f>IFERROR(ROUND(Reading!$J32,0),"")</f>
        <v/>
      </c>
      <c r="E30" s="285" t="str">
        <f>IFERROR(ROUND(Speaking!$J32,0),"")</f>
        <v/>
      </c>
      <c r="F30" s="276" t="str">
        <f>IFERROR(ROUND(Writing!M32,0),"")</f>
        <v/>
      </c>
      <c r="G30" s="277" t="str">
        <f>IFERROR(ROUND(Literature!J32,0),"")</f>
        <v/>
      </c>
      <c r="H30" s="9" t="str">
        <f t="shared" si="0"/>
        <v/>
      </c>
    </row>
    <row r="31" spans="1:8" ht="17.5" thickBot="1" x14ac:dyDescent="0.45">
      <c r="A31" s="28">
        <f>Writing!A33</f>
        <v>28</v>
      </c>
      <c r="B31" s="69" t="str">
        <f>IF(ISBLANK(Listening!B33),"",Listening!B33)</f>
        <v/>
      </c>
      <c r="C31" s="284" t="str">
        <f>IFERROR(ROUND(Listening!$J33,0),"")</f>
        <v/>
      </c>
      <c r="D31" s="144" t="str">
        <f>IFERROR(ROUND(Reading!$J33,0),"")</f>
        <v/>
      </c>
      <c r="E31" s="285" t="str">
        <f>IFERROR(ROUND(Speaking!$J33,0),"")</f>
        <v/>
      </c>
      <c r="F31" s="276" t="str">
        <f>IFERROR(ROUND(Writing!M33,0),"")</f>
        <v/>
      </c>
      <c r="G31" s="277" t="str">
        <f>IFERROR(ROUND(Literature!J33,0),"")</f>
        <v/>
      </c>
      <c r="H31" s="9" t="str">
        <f t="shared" si="0"/>
        <v/>
      </c>
    </row>
    <row r="32" spans="1:8" ht="17.5" thickBot="1" x14ac:dyDescent="0.45">
      <c r="A32" s="28">
        <f>Writing!A34</f>
        <v>29</v>
      </c>
      <c r="B32" s="69" t="str">
        <f>IF(ISBLANK(Listening!B34),"",Listening!B34)</f>
        <v/>
      </c>
      <c r="C32" s="284" t="str">
        <f>IFERROR(ROUND(Listening!$J34,0),"")</f>
        <v/>
      </c>
      <c r="D32" s="144" t="str">
        <f>IFERROR(ROUND(Reading!$J34,0),"")</f>
        <v/>
      </c>
      <c r="E32" s="285" t="str">
        <f>IFERROR(ROUND(Speaking!$J34,0),"")</f>
        <v/>
      </c>
      <c r="F32" s="276" t="str">
        <f>IFERROR(ROUND(Writing!M34,0),"")</f>
        <v/>
      </c>
      <c r="G32" s="277" t="str">
        <f>IFERROR(ROUND(Literature!J34,0),"")</f>
        <v/>
      </c>
      <c r="H32" s="9" t="str">
        <f t="shared" si="0"/>
        <v/>
      </c>
    </row>
    <row r="33" spans="1:8" ht="17.5" thickBot="1" x14ac:dyDescent="0.45">
      <c r="A33" s="28">
        <f>Writing!A35</f>
        <v>30</v>
      </c>
      <c r="B33" s="69" t="str">
        <f>IF(ISBLANK(Listening!B35),"",Listening!B35)</f>
        <v/>
      </c>
      <c r="C33" s="286" t="str">
        <f>IFERROR(ROUND(Listening!$J35,0),"")</f>
        <v/>
      </c>
      <c r="D33" s="146" t="str">
        <f>IFERROR(ROUND(Reading!$J35,0),"")</f>
        <v/>
      </c>
      <c r="E33" s="287" t="str">
        <f>IFERROR(ROUND(Speaking!$J35,0),"")</f>
        <v/>
      </c>
      <c r="F33" s="288" t="str">
        <f>IFERROR(ROUND(Writing!M35,0),"")</f>
        <v/>
      </c>
      <c r="G33" s="289" t="str">
        <f>IFERROR(ROUND(Literature!J35,0),"")</f>
        <v/>
      </c>
      <c r="H33" s="9" t="str">
        <f t="shared" si="0"/>
        <v/>
      </c>
    </row>
    <row r="34" spans="1:8" ht="31.4" customHeight="1" x14ac:dyDescent="0.35">
      <c r="A34" s="22"/>
      <c r="B34" s="130" t="s">
        <v>60</v>
      </c>
      <c r="C34" s="68">
        <f t="shared" ref="C34:H34" si="1">COUNT(C$4:C$33)</f>
        <v>0</v>
      </c>
      <c r="D34" s="68">
        <f t="shared" si="1"/>
        <v>0</v>
      </c>
      <c r="E34" s="68">
        <f t="shared" si="1"/>
        <v>0</v>
      </c>
      <c r="F34" s="68">
        <f t="shared" si="1"/>
        <v>0</v>
      </c>
      <c r="G34" s="68">
        <f t="shared" si="1"/>
        <v>0</v>
      </c>
      <c r="H34" s="68">
        <f t="shared" si="1"/>
        <v>0</v>
      </c>
    </row>
    <row r="35" spans="1:8" ht="31.4" customHeight="1" x14ac:dyDescent="0.35">
      <c r="A35" s="22"/>
      <c r="B35" s="131" t="s">
        <v>61</v>
      </c>
      <c r="C35" s="133" t="str">
        <f t="shared" ref="C35:H35" si="2">IFERROR(AVERAGE(C4:C33),"")</f>
        <v/>
      </c>
      <c r="D35" s="133" t="str">
        <f t="shared" si="2"/>
        <v/>
      </c>
      <c r="E35" s="133" t="str">
        <f t="shared" si="2"/>
        <v/>
      </c>
      <c r="F35" s="133" t="str">
        <f t="shared" si="2"/>
        <v/>
      </c>
      <c r="G35" s="133" t="str">
        <f t="shared" si="2"/>
        <v/>
      </c>
      <c r="H35" s="133" t="str">
        <f t="shared" si="2"/>
        <v/>
      </c>
    </row>
    <row r="36" spans="1:8" ht="31.4" customHeight="1" x14ac:dyDescent="0.35">
      <c r="A36" s="22"/>
      <c r="B36" s="131" t="s">
        <v>62</v>
      </c>
      <c r="C36" s="133" t="str">
        <f t="shared" ref="C36:H36" si="3">IFERROR(MEDIAN(C4:C33),"")</f>
        <v/>
      </c>
      <c r="D36" s="133" t="str">
        <f t="shared" si="3"/>
        <v/>
      </c>
      <c r="E36" s="133" t="str">
        <f t="shared" si="3"/>
        <v/>
      </c>
      <c r="F36" s="133" t="str">
        <f t="shared" si="3"/>
        <v/>
      </c>
      <c r="G36" s="133" t="str">
        <f t="shared" si="3"/>
        <v/>
      </c>
      <c r="H36" s="133" t="str">
        <f t="shared" si="3"/>
        <v/>
      </c>
    </row>
    <row r="37" spans="1:8" ht="31.4" customHeight="1" thickBot="1" x14ac:dyDescent="0.4">
      <c r="A37" s="23"/>
      <c r="B37" s="132" t="s">
        <v>63</v>
      </c>
      <c r="C37" s="135" t="str">
        <f>IF(C34=0,"",C39)</f>
        <v/>
      </c>
      <c r="D37" s="135" t="str">
        <f t="shared" ref="D37:G37" si="4">IF(D34=0,"",D39)</f>
        <v/>
      </c>
      <c r="E37" s="135" t="str">
        <f t="shared" si="4"/>
        <v/>
      </c>
      <c r="F37" s="135" t="str">
        <f t="shared" si="4"/>
        <v/>
      </c>
      <c r="G37" s="135" t="str">
        <f t="shared" si="4"/>
        <v/>
      </c>
      <c r="H37" s="135" t="str">
        <f>IF(H34=0,"",H39)</f>
        <v/>
      </c>
    </row>
    <row r="38" spans="1:8" ht="0.65" customHeight="1" x14ac:dyDescent="0.35">
      <c r="C38" s="20"/>
      <c r="D38" s="20"/>
      <c r="E38" s="20"/>
      <c r="F38" s="20"/>
      <c r="G38" s="20"/>
      <c r="H38" s="20"/>
    </row>
    <row r="39" spans="1:8" ht="20.5" hidden="1" customHeight="1" thickBot="1" x14ac:dyDescent="0.4">
      <c r="B39" s="13" t="s">
        <v>72</v>
      </c>
      <c r="C39" s="21" t="e">
        <f t="array" ref="C39">MEDIAN(IF(C4:C33&gt;0, C4:C33))</f>
        <v>#NUM!</v>
      </c>
      <c r="D39" s="21" t="e">
        <f t="array" ref="D39">MEDIAN(IF(D4:D33&gt;0,D4:D33))</f>
        <v>#NUM!</v>
      </c>
      <c r="E39" s="21" t="e">
        <f t="array" ref="E39">MEDIAN(IF(E4:E33&gt;0,E4:E33))</f>
        <v>#NUM!</v>
      </c>
      <c r="F39" s="21" t="e">
        <f t="array" ref="F39">MEDIAN(IF(F4:F33&gt;0, F4:F33))</f>
        <v>#NUM!</v>
      </c>
      <c r="G39" s="21" t="e">
        <f t="array" ref="G39">MEDIAN(IF(G4:G33&gt;0, G4:G33))</f>
        <v>#NUM!</v>
      </c>
      <c r="H39" s="21" t="e">
        <f t="array" ref="H39">MEDIAN(IF(H4:H33&gt;0, H4:H33))</f>
        <v>#NUM!</v>
      </c>
    </row>
    <row r="40" spans="1:8" hidden="1" x14ac:dyDescent="0.35"/>
  </sheetData>
  <sheetProtection formatCells="0"/>
  <mergeCells count="2">
    <mergeCell ref="H1:H2"/>
    <mergeCell ref="D2:E2"/>
  </mergeCells>
  <conditionalFormatting sqref="C4:C33">
    <cfRule type="cellIs" dxfId="5" priority="8" operator="lessThan">
      <formula>10</formula>
    </cfRule>
  </conditionalFormatting>
  <conditionalFormatting sqref="D4:D33">
    <cfRule type="cellIs" dxfId="4" priority="9" operator="lessThan">
      <formula>10</formula>
    </cfRule>
  </conditionalFormatting>
  <conditionalFormatting sqref="E4:E33">
    <cfRule type="cellIs" dxfId="3" priority="7" operator="lessThan">
      <formula>10</formula>
    </cfRule>
  </conditionalFormatting>
  <conditionalFormatting sqref="F4:F33">
    <cfRule type="cellIs" dxfId="2" priority="10" operator="lessThan">
      <formula>10</formula>
    </cfRule>
  </conditionalFormatting>
  <conditionalFormatting sqref="G4:G33">
    <cfRule type="cellIs" dxfId="1" priority="5" operator="lessThan">
      <formula>10</formula>
    </cfRule>
  </conditionalFormatting>
  <conditionalFormatting sqref="H4:H33">
    <cfRule type="cellIs" dxfId="0" priority="6" operator="lessThan">
      <formula>50</formula>
    </cfRule>
  </conditionalFormatting>
  <dataValidations count="2">
    <dataValidation allowBlank="1" showInputMessage="1" showErrorMessage="1" prompt="_x000a_" sqref="B2" xr:uid="{00000000-0002-0000-0600-000000000000}"/>
    <dataValidation allowBlank="1" sqref="D2" xr:uid="{00000000-0002-0000-0600-000001000000}"/>
  </dataValidations>
  <pageMargins left="0.7" right="0.7" top="0.75" bottom="0.75" header="0.3" footer="0.3"/>
  <pageSetup paperSize="9" scale="61" fitToWidth="0" orientation="landscape" r:id="rId1"/>
  <ignoredErrors>
    <ignoredError sqref="D4:D33 E4:E33 F4:F33" formula="1"/>
    <ignoredError sqref="H39" evalError="1"/>
    <ignoredError sqref="D2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27"/>
  <sheetViews>
    <sheetView workbookViewId="0">
      <selection activeCell="K2" sqref="K2:K6"/>
    </sheetView>
  </sheetViews>
  <sheetFormatPr defaultColWidth="8.81640625" defaultRowHeight="15.5" x14ac:dyDescent="0.35"/>
  <cols>
    <col min="1" max="1" width="15.453125" style="47" customWidth="1"/>
    <col min="2" max="2" width="22.1796875" style="47" customWidth="1"/>
    <col min="3" max="3" width="19.1796875" style="47" customWidth="1"/>
    <col min="4" max="4" width="18" style="47" customWidth="1"/>
    <col min="5" max="5" width="23.453125" style="47" customWidth="1"/>
    <col min="6" max="6" width="21.453125" style="47" customWidth="1"/>
    <col min="7" max="7" width="22.453125" style="47" customWidth="1"/>
    <col min="8" max="8" width="20.453125" style="47" customWidth="1"/>
    <col min="9" max="9" width="20.1796875" style="47" customWidth="1"/>
    <col min="10" max="10" width="24.453125" style="47" customWidth="1"/>
    <col min="11" max="11" width="26.54296875" style="47" customWidth="1"/>
    <col min="12" max="18" width="15.453125" style="47" customWidth="1"/>
    <col min="19" max="16384" width="8.81640625" style="8"/>
  </cols>
  <sheetData>
    <row r="1" spans="1:18" ht="51" customHeight="1" x14ac:dyDescent="0.35">
      <c r="A1" s="44" t="s">
        <v>73</v>
      </c>
      <c r="B1" s="44" t="s">
        <v>74</v>
      </c>
      <c r="C1" s="44" t="s">
        <v>75</v>
      </c>
      <c r="D1" s="44" t="s">
        <v>76</v>
      </c>
      <c r="E1" s="44" t="s">
        <v>77</v>
      </c>
      <c r="F1" s="44" t="s">
        <v>78</v>
      </c>
      <c r="G1" s="44" t="s">
        <v>79</v>
      </c>
      <c r="H1" s="44" t="s">
        <v>80</v>
      </c>
      <c r="I1" s="44" t="s">
        <v>81</v>
      </c>
      <c r="J1" s="44" t="s">
        <v>82</v>
      </c>
      <c r="K1" s="44" t="s">
        <v>83</v>
      </c>
    </row>
    <row r="2" spans="1:18" ht="51" customHeight="1" x14ac:dyDescent="0.35">
      <c r="A2" s="44" t="s">
        <v>84</v>
      </c>
      <c r="B2" s="44" t="s">
        <v>85</v>
      </c>
      <c r="C2" s="17" t="s">
        <v>86</v>
      </c>
      <c r="D2" s="44" t="s">
        <v>87</v>
      </c>
      <c r="E2" s="44" t="s">
        <v>88</v>
      </c>
      <c r="F2" s="17" t="s">
        <v>89</v>
      </c>
      <c r="G2" s="44" t="s">
        <v>90</v>
      </c>
      <c r="H2" s="44" t="s">
        <v>91</v>
      </c>
      <c r="I2" s="17" t="s">
        <v>92</v>
      </c>
      <c r="J2" s="17" t="s">
        <v>93</v>
      </c>
      <c r="K2" s="17" t="s">
        <v>94</v>
      </c>
      <c r="L2" s="8"/>
      <c r="M2" s="46"/>
      <c r="N2" s="46"/>
      <c r="O2" s="8"/>
      <c r="P2" s="8"/>
      <c r="Q2" s="8"/>
      <c r="R2" s="8"/>
    </row>
    <row r="3" spans="1:18" ht="51" customHeight="1" x14ac:dyDescent="0.35">
      <c r="A3" s="44" t="s">
        <v>95</v>
      </c>
      <c r="B3" s="44" t="s">
        <v>96</v>
      </c>
      <c r="C3" s="17" t="s">
        <v>97</v>
      </c>
      <c r="D3" s="44" t="s">
        <v>98</v>
      </c>
      <c r="E3" s="44" t="s">
        <v>99</v>
      </c>
      <c r="F3" s="17" t="s">
        <v>100</v>
      </c>
      <c r="G3" s="44" t="s">
        <v>101</v>
      </c>
      <c r="H3" s="44" t="s">
        <v>102</v>
      </c>
      <c r="I3" s="44" t="s">
        <v>103</v>
      </c>
      <c r="J3" s="44" t="s">
        <v>104</v>
      </c>
      <c r="K3" s="44" t="s">
        <v>105</v>
      </c>
      <c r="L3" s="8"/>
      <c r="M3" s="43"/>
      <c r="N3" s="44"/>
      <c r="P3" s="44"/>
      <c r="Q3" s="44"/>
      <c r="R3" s="44"/>
    </row>
    <row r="4" spans="1:18" ht="51" customHeight="1" x14ac:dyDescent="0.35">
      <c r="A4" s="44" t="s">
        <v>76</v>
      </c>
      <c r="B4" s="44" t="s">
        <v>106</v>
      </c>
      <c r="C4" s="17" t="s">
        <v>107</v>
      </c>
      <c r="D4" s="44" t="s">
        <v>108</v>
      </c>
      <c r="E4" s="44" t="s">
        <v>109</v>
      </c>
      <c r="F4" s="17" t="s">
        <v>110</v>
      </c>
      <c r="G4" s="44" t="s">
        <v>111</v>
      </c>
      <c r="H4" s="44" t="s">
        <v>112</v>
      </c>
      <c r="I4" s="44" t="s">
        <v>113</v>
      </c>
      <c r="J4" s="44" t="s">
        <v>114</v>
      </c>
      <c r="K4" s="44" t="s">
        <v>115</v>
      </c>
      <c r="L4" s="8"/>
      <c r="M4" s="43"/>
      <c r="N4" s="43"/>
      <c r="P4" s="43"/>
      <c r="Q4" s="43"/>
      <c r="R4" s="43"/>
    </row>
    <row r="5" spans="1:18" ht="51" customHeight="1" x14ac:dyDescent="0.35">
      <c r="A5" s="44" t="s">
        <v>116</v>
      </c>
      <c r="B5" s="44" t="s">
        <v>117</v>
      </c>
      <c r="C5" s="17" t="s">
        <v>118</v>
      </c>
      <c r="D5" s="44" t="s">
        <v>119</v>
      </c>
      <c r="E5" s="44" t="s">
        <v>120</v>
      </c>
      <c r="F5" s="17" t="s">
        <v>121</v>
      </c>
      <c r="G5" s="44" t="s">
        <v>122</v>
      </c>
      <c r="H5" s="44" t="s">
        <v>123</v>
      </c>
      <c r="I5" s="17" t="s">
        <v>124</v>
      </c>
      <c r="J5" s="44" t="s">
        <v>125</v>
      </c>
      <c r="K5" s="44" t="s">
        <v>126</v>
      </c>
      <c r="L5" s="8"/>
      <c r="M5" s="43"/>
      <c r="N5" s="43"/>
      <c r="P5" s="43"/>
      <c r="Q5" s="43"/>
      <c r="R5" s="43"/>
    </row>
    <row r="6" spans="1:18" ht="51" customHeight="1" x14ac:dyDescent="0.35">
      <c r="A6" s="44" t="s">
        <v>127</v>
      </c>
      <c r="B6" s="44" t="s">
        <v>128</v>
      </c>
      <c r="C6" s="17" t="s">
        <v>129</v>
      </c>
      <c r="D6" s="44" t="s">
        <v>130</v>
      </c>
      <c r="E6" s="44" t="s">
        <v>131</v>
      </c>
      <c r="F6" s="17"/>
      <c r="G6" s="44" t="s">
        <v>132</v>
      </c>
      <c r="H6" s="44" t="s">
        <v>133</v>
      </c>
      <c r="I6" s="17" t="s">
        <v>134</v>
      </c>
      <c r="J6" s="44" t="s">
        <v>135</v>
      </c>
      <c r="K6" s="44" t="s">
        <v>136</v>
      </c>
      <c r="L6" s="8"/>
      <c r="M6" s="43"/>
      <c r="N6" s="43"/>
      <c r="P6" s="43"/>
      <c r="Q6" s="43"/>
      <c r="R6" s="43"/>
    </row>
    <row r="7" spans="1:18" ht="51" customHeight="1" x14ac:dyDescent="0.35">
      <c r="A7" s="44" t="s">
        <v>137</v>
      </c>
      <c r="B7" s="44"/>
      <c r="C7" s="17" t="s">
        <v>138</v>
      </c>
      <c r="D7" s="44" t="s">
        <v>138</v>
      </c>
      <c r="E7" s="44" t="s">
        <v>139</v>
      </c>
      <c r="F7" s="17"/>
      <c r="G7" s="44" t="s">
        <v>140</v>
      </c>
      <c r="H7" s="44"/>
      <c r="I7" s="17"/>
      <c r="J7" s="44" t="s">
        <v>141</v>
      </c>
      <c r="K7" s="44"/>
      <c r="L7" s="8"/>
      <c r="M7" s="43"/>
      <c r="N7" s="43"/>
      <c r="P7" s="43"/>
      <c r="Q7" s="43"/>
      <c r="R7" s="43"/>
    </row>
    <row r="8" spans="1:18" ht="51" customHeight="1" x14ac:dyDescent="0.35">
      <c r="A8" s="44" t="s">
        <v>142</v>
      </c>
      <c r="B8" s="44"/>
      <c r="C8" s="17"/>
      <c r="D8" s="44" t="s">
        <v>143</v>
      </c>
      <c r="E8" s="44" t="s">
        <v>144</v>
      </c>
      <c r="F8" s="44"/>
      <c r="G8" s="44" t="s">
        <v>145</v>
      </c>
      <c r="H8" s="44"/>
      <c r="I8" s="17"/>
      <c r="J8" s="44"/>
      <c r="K8" s="44"/>
      <c r="L8" s="43"/>
      <c r="M8" s="43"/>
      <c r="N8" s="43"/>
      <c r="P8" s="43"/>
      <c r="Q8" s="43"/>
      <c r="R8" s="43"/>
    </row>
    <row r="9" spans="1:18" ht="51" customHeight="1" x14ac:dyDescent="0.35">
      <c r="A9" s="44" t="s">
        <v>146</v>
      </c>
      <c r="B9" s="44"/>
      <c r="C9" s="17"/>
      <c r="D9" s="44" t="s">
        <v>147</v>
      </c>
      <c r="E9" s="44"/>
      <c r="F9" s="44"/>
      <c r="G9" s="44" t="s">
        <v>148</v>
      </c>
      <c r="H9" s="44"/>
      <c r="I9" s="17"/>
      <c r="J9" s="44"/>
      <c r="K9" s="44"/>
      <c r="L9" s="43"/>
      <c r="M9" s="43"/>
      <c r="N9" s="43"/>
      <c r="P9" s="43"/>
      <c r="Q9" s="43"/>
      <c r="R9" s="43"/>
    </row>
    <row r="10" spans="1:18" ht="51" customHeight="1" x14ac:dyDescent="0.35">
      <c r="A10" s="44" t="s">
        <v>149</v>
      </c>
      <c r="B10" s="44"/>
      <c r="C10" s="17"/>
      <c r="D10" s="44" t="s">
        <v>150</v>
      </c>
      <c r="E10" s="44"/>
      <c r="F10" s="44"/>
      <c r="G10" s="17"/>
      <c r="H10" s="44"/>
      <c r="I10" s="44"/>
      <c r="J10" s="44"/>
      <c r="K10" s="44"/>
      <c r="L10" s="43"/>
      <c r="M10" s="43"/>
      <c r="N10" s="43"/>
      <c r="P10" s="43"/>
      <c r="Q10" s="43"/>
      <c r="R10" s="43"/>
    </row>
    <row r="11" spans="1:18" ht="51" customHeight="1" x14ac:dyDescent="0.35">
      <c r="A11" s="44" t="s">
        <v>151</v>
      </c>
      <c r="B11" s="44"/>
      <c r="C11" s="17"/>
      <c r="D11" s="44" t="s">
        <v>152</v>
      </c>
      <c r="E11" s="44"/>
      <c r="F11" s="44"/>
      <c r="G11" s="17"/>
      <c r="H11" s="44"/>
      <c r="I11" s="44"/>
      <c r="J11" s="44"/>
      <c r="K11" s="44"/>
      <c r="L11" s="43"/>
      <c r="M11" s="43"/>
      <c r="N11" s="43"/>
      <c r="P11" s="43"/>
      <c r="Q11" s="43"/>
      <c r="R11" s="43"/>
    </row>
    <row r="12" spans="1:18" ht="51" customHeight="1" x14ac:dyDescent="0.35">
      <c r="A12" s="44"/>
      <c r="B12" s="44"/>
      <c r="C12" s="17"/>
      <c r="D12" s="44" t="s">
        <v>153</v>
      </c>
      <c r="E12" s="44"/>
      <c r="F12" s="44"/>
      <c r="G12" s="17"/>
      <c r="H12" s="44"/>
      <c r="I12" s="44"/>
      <c r="J12" s="44"/>
      <c r="K12" s="44"/>
      <c r="L12" s="43"/>
      <c r="M12" s="43"/>
      <c r="N12" s="43"/>
      <c r="P12" s="43"/>
      <c r="Q12" s="43"/>
      <c r="R12" s="43"/>
    </row>
    <row r="13" spans="1:18" x14ac:dyDescent="0.35">
      <c r="A13" s="8"/>
      <c r="B13" s="43"/>
      <c r="C13" s="8"/>
      <c r="D13" s="43"/>
      <c r="E13" s="44"/>
      <c r="F13" s="44"/>
      <c r="G13" s="8"/>
      <c r="H13" s="44"/>
      <c r="I13" s="43"/>
      <c r="J13" s="43"/>
      <c r="K13" s="43"/>
      <c r="L13" s="43"/>
      <c r="M13" s="43"/>
      <c r="N13" s="43"/>
      <c r="P13" s="43"/>
      <c r="Q13" s="43"/>
      <c r="R13" s="43"/>
    </row>
    <row r="14" spans="1:18" x14ac:dyDescent="0.35">
      <c r="A14" s="46" t="s">
        <v>154</v>
      </c>
      <c r="B14" s="43" t="s">
        <v>155</v>
      </c>
      <c r="C14" s="43"/>
      <c r="D14" s="43"/>
      <c r="E14" s="44"/>
      <c r="F14" s="44"/>
      <c r="G14" s="8"/>
      <c r="H14" s="44"/>
      <c r="I14" s="43"/>
      <c r="J14" s="43"/>
      <c r="K14" s="43"/>
      <c r="L14" s="43"/>
      <c r="M14" s="43"/>
      <c r="N14" s="43"/>
      <c r="P14" s="43"/>
      <c r="Q14" s="43"/>
      <c r="R14" s="43"/>
    </row>
    <row r="15" spans="1:18" x14ac:dyDescent="0.35">
      <c r="A15" s="46" t="s">
        <v>74</v>
      </c>
      <c r="B15" s="43" t="s">
        <v>156</v>
      </c>
      <c r="C15" s="43"/>
      <c r="D15" s="43"/>
      <c r="E15" s="44"/>
      <c r="F15" s="44"/>
      <c r="G15" s="8"/>
      <c r="H15" s="44"/>
      <c r="I15" s="43"/>
      <c r="J15" s="43"/>
      <c r="K15" s="43"/>
      <c r="L15" s="43"/>
      <c r="M15" s="43"/>
      <c r="N15" s="43"/>
      <c r="P15" s="43"/>
      <c r="Q15" s="43"/>
      <c r="R15" s="43"/>
    </row>
    <row r="16" spans="1:18" x14ac:dyDescent="0.35">
      <c r="A16" s="46" t="s">
        <v>75</v>
      </c>
      <c r="B16" s="43" t="s">
        <v>157</v>
      </c>
      <c r="C16" s="45"/>
      <c r="D16" s="43"/>
      <c r="E16" s="43"/>
      <c r="F16" s="44"/>
      <c r="G16" s="8"/>
      <c r="H16" s="44"/>
      <c r="I16" s="44"/>
      <c r="J16" s="43"/>
      <c r="K16" s="43"/>
      <c r="L16" s="43"/>
      <c r="M16" s="43"/>
      <c r="N16" s="43"/>
      <c r="O16" s="43"/>
      <c r="P16" s="43"/>
      <c r="Q16" s="43"/>
      <c r="R16" s="43"/>
    </row>
    <row r="17" spans="1:18" x14ac:dyDescent="0.35">
      <c r="A17" s="46" t="s">
        <v>76</v>
      </c>
      <c r="B17" s="43" t="s">
        <v>158</v>
      </c>
      <c r="C17" s="45"/>
      <c r="D17" s="43"/>
      <c r="E17" s="43"/>
      <c r="F17" s="44"/>
      <c r="G17" s="8"/>
      <c r="H17" s="44"/>
      <c r="I17" s="44"/>
      <c r="J17" s="43"/>
      <c r="K17" s="43"/>
      <c r="L17" s="43"/>
      <c r="M17" s="43"/>
      <c r="N17" s="43"/>
      <c r="O17" s="43"/>
      <c r="P17" s="43"/>
      <c r="Q17" s="43"/>
      <c r="R17" s="43"/>
    </row>
    <row r="18" spans="1:18" x14ac:dyDescent="0.35">
      <c r="A18" s="46" t="s">
        <v>77</v>
      </c>
      <c r="B18" s="43" t="s">
        <v>159</v>
      </c>
      <c r="C18" s="45"/>
      <c r="D18" s="43"/>
      <c r="E18" s="43"/>
      <c r="F18" s="44"/>
      <c r="G18" s="8"/>
      <c r="H18" s="44"/>
      <c r="I18" s="44"/>
      <c r="J18" s="43"/>
      <c r="K18" s="43"/>
      <c r="L18" s="43"/>
      <c r="M18" s="43"/>
      <c r="N18" s="43"/>
      <c r="O18" s="43"/>
      <c r="P18" s="43"/>
      <c r="Q18" s="43"/>
      <c r="R18" s="43"/>
    </row>
    <row r="19" spans="1:18" x14ac:dyDescent="0.35">
      <c r="A19" s="46" t="s">
        <v>78</v>
      </c>
      <c r="B19" s="46" t="s">
        <v>160</v>
      </c>
      <c r="C19" s="45"/>
      <c r="D19" s="43"/>
      <c r="E19" s="43"/>
      <c r="F19" s="44"/>
      <c r="G19" s="8"/>
      <c r="H19" s="44"/>
      <c r="I19" s="44"/>
      <c r="J19" s="43"/>
      <c r="K19" s="43"/>
      <c r="L19" s="43"/>
      <c r="M19" s="43"/>
      <c r="N19" s="43"/>
      <c r="O19" s="43"/>
      <c r="P19" s="43"/>
      <c r="Q19" s="43"/>
      <c r="R19" s="43"/>
    </row>
    <row r="20" spans="1:18" x14ac:dyDescent="0.35">
      <c r="A20" s="46" t="s">
        <v>79</v>
      </c>
      <c r="B20" s="43" t="s">
        <v>161</v>
      </c>
      <c r="C20" s="45"/>
      <c r="D20" s="43"/>
      <c r="E20" s="43"/>
      <c r="F20" s="44"/>
      <c r="G20" s="44"/>
      <c r="H20" s="44"/>
      <c r="I20" s="44"/>
      <c r="J20" s="43"/>
      <c r="K20" s="43"/>
      <c r="L20" s="43"/>
      <c r="M20" s="43"/>
      <c r="N20" s="43"/>
      <c r="O20" s="43"/>
      <c r="P20" s="43"/>
      <c r="Q20" s="43"/>
      <c r="R20" s="43"/>
    </row>
    <row r="21" spans="1:18" x14ac:dyDescent="0.35">
      <c r="A21" s="46" t="s">
        <v>80</v>
      </c>
      <c r="B21" s="43" t="s">
        <v>162</v>
      </c>
      <c r="C21" s="45"/>
      <c r="D21" s="43"/>
      <c r="E21" s="43"/>
      <c r="F21" s="44"/>
      <c r="G21" s="44"/>
      <c r="H21" s="44"/>
      <c r="I21" s="44"/>
      <c r="J21" s="43"/>
      <c r="K21" s="43"/>
      <c r="L21" s="43"/>
      <c r="M21" s="43"/>
      <c r="N21" s="43"/>
      <c r="O21" s="43"/>
      <c r="P21" s="43"/>
      <c r="Q21" s="43"/>
      <c r="R21" s="43"/>
    </row>
    <row r="22" spans="1:18" x14ac:dyDescent="0.35">
      <c r="A22" s="46" t="s">
        <v>81</v>
      </c>
      <c r="B22" s="43" t="s">
        <v>163</v>
      </c>
      <c r="C22" s="45"/>
      <c r="D22" s="43"/>
      <c r="E22" s="43"/>
      <c r="F22" s="44"/>
      <c r="G22" s="44"/>
      <c r="H22" s="44"/>
      <c r="I22" s="44"/>
      <c r="J22" s="43"/>
      <c r="K22" s="43"/>
      <c r="L22" s="43"/>
      <c r="M22" s="43"/>
      <c r="N22" s="43"/>
      <c r="O22" s="43"/>
      <c r="P22" s="43"/>
      <c r="Q22" s="43"/>
      <c r="R22" s="43"/>
    </row>
    <row r="23" spans="1:18" x14ac:dyDescent="0.35">
      <c r="A23" s="46" t="s">
        <v>82</v>
      </c>
      <c r="B23" s="43" t="s">
        <v>164</v>
      </c>
      <c r="C23" s="45"/>
      <c r="D23" s="43"/>
      <c r="E23" s="43"/>
      <c r="F23" s="44"/>
      <c r="G23" s="44"/>
      <c r="H23" s="44"/>
      <c r="I23" s="44"/>
      <c r="J23" s="43"/>
      <c r="K23" s="43"/>
      <c r="L23" s="43"/>
      <c r="M23" s="43"/>
      <c r="N23" s="43"/>
      <c r="O23" s="43"/>
      <c r="P23" s="43"/>
      <c r="Q23" s="43"/>
      <c r="R23" s="43"/>
    </row>
    <row r="24" spans="1:18" ht="31" x14ac:dyDescent="0.35">
      <c r="A24" s="46" t="s">
        <v>83</v>
      </c>
      <c r="B24" s="43" t="s">
        <v>165</v>
      </c>
      <c r="C24" s="45"/>
      <c r="D24" s="43"/>
      <c r="E24" s="43"/>
      <c r="F24" s="44"/>
      <c r="G24" s="44"/>
      <c r="H24" s="44"/>
      <c r="I24" s="44"/>
      <c r="J24" s="43"/>
      <c r="K24" s="43"/>
      <c r="L24" s="43"/>
      <c r="M24" s="43"/>
      <c r="N24" s="43"/>
      <c r="O24" s="43"/>
      <c r="P24" s="43"/>
      <c r="Q24" s="43"/>
      <c r="R24" s="43"/>
    </row>
    <row r="26" spans="1:18" x14ac:dyDescent="0.35">
      <c r="B26" s="46"/>
    </row>
    <row r="27" spans="1:18" x14ac:dyDescent="0.35">
      <c r="B27" s="46"/>
    </row>
  </sheetData>
  <pageMargins left="0.7" right="0.7" top="0.75" bottom="0.75" header="0.3" footer="0.3"/>
  <pageSetup paperSize="9" orientation="portrait" r:id="rId1"/>
  <tableParts count="11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45B802E7915E4A9EAE50A554949258" ma:contentTypeVersion="14" ma:contentTypeDescription="Create a new document." ma:contentTypeScope="" ma:versionID="ba1c6bc68f0bf2660ae4b09d8d7e1943">
  <xsd:schema xmlns:xsd="http://www.w3.org/2001/XMLSchema" xmlns:xs="http://www.w3.org/2001/XMLSchema" xmlns:p="http://schemas.microsoft.com/office/2006/metadata/properties" xmlns:ns3="fa276554-a315-4eb0-8828-08adb05f0a88" xmlns:ns4="951fb4ba-5d5d-4f38-81cd-d6cbb08664b3" targetNamespace="http://schemas.microsoft.com/office/2006/metadata/properties" ma:root="true" ma:fieldsID="ac35208124ba4aaeb113a7ae36d9b2ab" ns3:_="" ns4:_="">
    <xsd:import namespace="fa276554-a315-4eb0-8828-08adb05f0a88"/>
    <xsd:import namespace="951fb4ba-5d5d-4f38-81cd-d6cbb08664b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276554-a315-4eb0-8828-08adb05f0a8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1fb4ba-5d5d-4f38-81cd-d6cbb08664b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F430AC8-2097-46CF-8C77-68CB3DADE6D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3C57B9D5-781B-405A-BA25-5EA737E80A2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7192006-790B-49F9-BEAE-A5F985195E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a276554-a315-4eb0-8828-08adb05f0a88"/>
    <ds:schemaRef ds:uri="951fb4ba-5d5d-4f38-81cd-d6cbb08664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22</vt:i4>
      </vt:variant>
    </vt:vector>
  </HeadingPairs>
  <TitlesOfParts>
    <vt:vector size="30" baseType="lpstr">
      <vt:lpstr>Listening</vt:lpstr>
      <vt:lpstr>Reading</vt:lpstr>
      <vt:lpstr>Speaking</vt:lpstr>
      <vt:lpstr>Writing</vt:lpstr>
      <vt:lpstr>Literature</vt:lpstr>
      <vt:lpstr>HY Continuous Assessment Mark</vt:lpstr>
      <vt:lpstr>Ann Continuous Assessment Mark</vt:lpstr>
      <vt:lpstr>Skejjel</vt:lpstr>
      <vt:lpstr>Benedittu</vt:lpstr>
      <vt:lpstr>Għawdex</vt:lpstr>
      <vt:lpstr>Ġorġ</vt:lpstr>
      <vt:lpstr>Injazju</vt:lpstr>
      <vt:lpstr>Klara</vt:lpstr>
      <vt:lpstr>Kulleġġi</vt:lpstr>
      <vt:lpstr>Margerita</vt:lpstr>
      <vt:lpstr>Marija</vt:lpstr>
      <vt:lpstr>Marija_Reġina</vt:lpstr>
      <vt:lpstr>Nikola</vt:lpstr>
      <vt:lpstr>'Ann Continuous Assessment Mark'!Print_Area</vt:lpstr>
      <vt:lpstr>'HY Continuous Assessment Mark'!Print_Area</vt:lpstr>
      <vt:lpstr>Listening!Print_Area</vt:lpstr>
      <vt:lpstr>Literature!Print_Area</vt:lpstr>
      <vt:lpstr>Speaking!Print_Area</vt:lpstr>
      <vt:lpstr>Writing!Print_Area</vt:lpstr>
      <vt:lpstr>San_Ġorġ_Preca</vt:lpstr>
      <vt:lpstr>San_Nikola</vt:lpstr>
      <vt:lpstr>San_Tumas_Moore</vt:lpstr>
      <vt:lpstr>Santa_Tereża</vt:lpstr>
      <vt:lpstr>Tereża</vt:lpstr>
      <vt:lpstr>Tumas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Schools_home</dc:creator>
  <cp:keywords/>
  <dc:description/>
  <cp:lastModifiedBy>Urieth Attard</cp:lastModifiedBy>
  <cp:revision/>
  <dcterms:created xsi:type="dcterms:W3CDTF">2018-10-18T07:55:32Z</dcterms:created>
  <dcterms:modified xsi:type="dcterms:W3CDTF">2023-10-05T12:29:12Z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0x010100F345B802E7915E4A9EAE50A554949258</vt:lpwstr>
  </property>
</Properties>
</file>